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checkCompatibility="1" defaultThemeVersion="124226"/>
  <bookViews>
    <workbookView xWindow="14385" yWindow="105" windowWidth="14430" windowHeight="12735"/>
  </bookViews>
  <sheets>
    <sheet name="Žiadosť o NFP" sheetId="1" r:id="rId1"/>
    <sheet name="Číselníky" sheetId="3" state="hidden" r:id="rId2"/>
    <sheet name="Čiselník2" sheetId="4" state="hidden" r:id="rId3"/>
    <sheet name="Hárok1 (2)" sheetId="5" state="hidden" r:id="rId4"/>
  </sheets>
  <definedNames>
    <definedName name="_xlnm.Print_Area" localSheetId="0">'Žiadosť o NFP'!$A$1:$H$1242</definedName>
  </definedNames>
  <calcPr calcId="144525"/>
</workbook>
</file>

<file path=xl/calcChain.xml><?xml version="1.0" encoding="utf-8"?>
<calcChain xmlns="http://schemas.openxmlformats.org/spreadsheetml/2006/main">
  <c r="D450" i="1" l="1"/>
  <c r="D445" i="1"/>
  <c r="D916" i="1" l="1"/>
  <c r="K914" i="1"/>
  <c r="J914" i="1"/>
  <c r="J912" i="1"/>
  <c r="D911" i="1"/>
  <c r="D927" i="1"/>
  <c r="K925" i="1"/>
  <c r="J925" i="1"/>
  <c r="J923" i="1"/>
  <c r="D922" i="1"/>
  <c r="D938" i="1"/>
  <c r="K936" i="1"/>
  <c r="J936" i="1"/>
  <c r="J934" i="1"/>
  <c r="D933" i="1"/>
  <c r="D949" i="1"/>
  <c r="K947" i="1"/>
  <c r="J947" i="1"/>
  <c r="J945" i="1"/>
  <c r="D944" i="1"/>
  <c r="D960" i="1"/>
  <c r="K958" i="1"/>
  <c r="J958" i="1"/>
  <c r="J956" i="1"/>
  <c r="D955" i="1"/>
  <c r="D971" i="1"/>
  <c r="K969" i="1"/>
  <c r="J969" i="1"/>
  <c r="J967" i="1"/>
  <c r="D966" i="1"/>
  <c r="D982" i="1"/>
  <c r="K980" i="1"/>
  <c r="J980" i="1"/>
  <c r="J978" i="1"/>
  <c r="D977" i="1"/>
  <c r="D805" i="1"/>
  <c r="K803" i="1"/>
  <c r="J803" i="1"/>
  <c r="J801" i="1"/>
  <c r="D800" i="1"/>
  <c r="D816" i="1"/>
  <c r="K814" i="1"/>
  <c r="J814" i="1"/>
  <c r="J812" i="1"/>
  <c r="D811" i="1"/>
  <c r="D827" i="1"/>
  <c r="K825" i="1"/>
  <c r="J825" i="1"/>
  <c r="J823" i="1"/>
  <c r="D822" i="1"/>
  <c r="D838" i="1"/>
  <c r="K836" i="1"/>
  <c r="J836" i="1"/>
  <c r="J834" i="1"/>
  <c r="D833" i="1"/>
  <c r="D849" i="1"/>
  <c r="K847" i="1"/>
  <c r="J847" i="1"/>
  <c r="J845" i="1"/>
  <c r="D844" i="1"/>
  <c r="D860" i="1"/>
  <c r="K858" i="1"/>
  <c r="J858" i="1"/>
  <c r="J856" i="1"/>
  <c r="D855" i="1"/>
  <c r="D871" i="1"/>
  <c r="K869" i="1"/>
  <c r="J869" i="1"/>
  <c r="J867" i="1"/>
  <c r="D866" i="1"/>
  <c r="D705" i="1"/>
  <c r="K703" i="1"/>
  <c r="J703" i="1"/>
  <c r="J701" i="1"/>
  <c r="D700" i="1"/>
  <c r="D716" i="1"/>
  <c r="K714" i="1"/>
  <c r="J714" i="1"/>
  <c r="J712" i="1"/>
  <c r="D711" i="1"/>
  <c r="D727" i="1"/>
  <c r="K725" i="1"/>
  <c r="J725" i="1"/>
  <c r="J723" i="1"/>
  <c r="D722" i="1"/>
  <c r="D738" i="1"/>
  <c r="K736" i="1"/>
  <c r="J736" i="1"/>
  <c r="J734" i="1"/>
  <c r="D733" i="1"/>
  <c r="D760" i="1"/>
  <c r="K758" i="1"/>
  <c r="J758" i="1"/>
  <c r="J756" i="1"/>
  <c r="D755" i="1"/>
  <c r="D749" i="1"/>
  <c r="K747" i="1"/>
  <c r="J747" i="1"/>
  <c r="J745" i="1"/>
  <c r="D744" i="1"/>
  <c r="D694" i="1"/>
  <c r="K692" i="1"/>
  <c r="J692" i="1"/>
  <c r="J690" i="1"/>
  <c r="D689" i="1"/>
  <c r="D649" i="1"/>
  <c r="K647" i="1"/>
  <c r="J647" i="1"/>
  <c r="J645" i="1"/>
  <c r="D644" i="1"/>
  <c r="D638" i="1"/>
  <c r="K636" i="1"/>
  <c r="J636" i="1"/>
  <c r="J634" i="1"/>
  <c r="D633" i="1"/>
  <c r="D627" i="1"/>
  <c r="K625" i="1"/>
  <c r="J625" i="1"/>
  <c r="J623" i="1"/>
  <c r="D622" i="1"/>
  <c r="D616" i="1"/>
  <c r="K614" i="1"/>
  <c r="J614" i="1"/>
  <c r="J612" i="1"/>
  <c r="D611" i="1"/>
  <c r="D605" i="1"/>
  <c r="K603" i="1"/>
  <c r="J603" i="1"/>
  <c r="J601" i="1"/>
  <c r="D600" i="1"/>
  <c r="D594" i="1"/>
  <c r="K592" i="1"/>
  <c r="J592" i="1"/>
  <c r="J590" i="1"/>
  <c r="D589" i="1"/>
  <c r="D583" i="1"/>
  <c r="K581" i="1"/>
  <c r="J581" i="1"/>
  <c r="J579" i="1"/>
  <c r="D578" i="1"/>
  <c r="K427" i="1"/>
  <c r="K425" i="1"/>
  <c r="K423" i="1"/>
  <c r="K421" i="1"/>
  <c r="K419" i="1"/>
  <c r="K415" i="1"/>
  <c r="K413" i="1"/>
  <c r="K411" i="1"/>
  <c r="K409" i="1"/>
  <c r="K407" i="1"/>
  <c r="K365" i="1"/>
  <c r="K363" i="1"/>
  <c r="K361" i="1"/>
  <c r="K359" i="1"/>
  <c r="K357" i="1"/>
  <c r="K353" i="1"/>
  <c r="K351" i="1"/>
  <c r="K349" i="1"/>
  <c r="K347" i="1"/>
  <c r="K345" i="1"/>
  <c r="D538" i="1"/>
  <c r="K536" i="1"/>
  <c r="J536" i="1"/>
  <c r="J534" i="1"/>
  <c r="D533" i="1"/>
  <c r="D527" i="1"/>
  <c r="K525" i="1"/>
  <c r="J525" i="1"/>
  <c r="J523" i="1"/>
  <c r="D522" i="1"/>
  <c r="D516" i="1"/>
  <c r="K514" i="1"/>
  <c r="J514" i="1"/>
  <c r="J512" i="1"/>
  <c r="D511" i="1"/>
  <c r="D505" i="1"/>
  <c r="K503" i="1"/>
  <c r="J503" i="1"/>
  <c r="J501" i="1"/>
  <c r="D500" i="1"/>
  <c r="D494" i="1"/>
  <c r="K492" i="1"/>
  <c r="J492" i="1"/>
  <c r="J490" i="1"/>
  <c r="D489" i="1"/>
  <c r="D483" i="1"/>
  <c r="K481" i="1"/>
  <c r="J481" i="1"/>
  <c r="J479" i="1"/>
  <c r="D478" i="1"/>
  <c r="D472" i="1"/>
  <c r="K470" i="1"/>
  <c r="J470" i="1"/>
  <c r="J468" i="1"/>
  <c r="D467" i="1"/>
  <c r="J427" i="1"/>
  <c r="J425" i="1"/>
  <c r="J423" i="1"/>
  <c r="J421" i="1"/>
  <c r="J419" i="1"/>
  <c r="J417" i="1"/>
  <c r="J415" i="1"/>
  <c r="J413" i="1"/>
  <c r="J411" i="1"/>
  <c r="J409" i="1"/>
  <c r="J407" i="1"/>
  <c r="J405" i="1"/>
  <c r="J365" i="1"/>
  <c r="J363" i="1"/>
  <c r="J361" i="1"/>
  <c r="J359" i="1"/>
  <c r="J357" i="1"/>
  <c r="J355" i="1"/>
  <c r="J353" i="1"/>
  <c r="J351" i="1"/>
  <c r="J349" i="1"/>
  <c r="J347" i="1"/>
  <c r="J345" i="1"/>
  <c r="J343" i="1"/>
  <c r="E1117" i="1" l="1"/>
  <c r="E1114" i="1"/>
  <c r="E1112" i="1"/>
  <c r="E1110" i="1"/>
  <c r="E1108" i="1"/>
  <c r="E1106" i="1"/>
  <c r="E1103" i="1"/>
  <c r="E1094" i="1"/>
  <c r="E1091" i="1"/>
  <c r="E1089" i="1"/>
  <c r="E1087" i="1"/>
  <c r="E1085" i="1"/>
  <c r="E1083" i="1"/>
  <c r="E1080" i="1"/>
  <c r="F1142" i="1"/>
  <c r="E1071" i="1"/>
  <c r="E1068" i="1"/>
  <c r="E1066" i="1"/>
  <c r="E1064" i="1"/>
  <c r="E1062" i="1"/>
  <c r="E1060" i="1"/>
  <c r="E1057" i="1"/>
  <c r="E1048" i="1"/>
  <c r="E1045" i="1"/>
  <c r="E1043" i="1"/>
  <c r="E1041" i="1"/>
  <c r="E1039" i="1"/>
  <c r="E1037" i="1"/>
  <c r="E1034" i="1"/>
  <c r="F1119" i="1" l="1"/>
  <c r="F1096" i="1"/>
  <c r="F1073" i="1"/>
  <c r="G1157" i="1"/>
  <c r="F1050" i="1"/>
  <c r="J1129" i="1"/>
  <c r="J1106" i="1"/>
  <c r="J1083" i="1"/>
  <c r="J1060" i="1"/>
  <c r="J1037" i="1"/>
  <c r="G1158" i="1" l="1"/>
  <c r="F1158" i="1" s="1"/>
  <c r="F1157" i="1"/>
  <c r="E1168" i="1"/>
  <c r="F1168" i="1" s="1"/>
  <c r="E1167" i="1"/>
  <c r="E1166" i="1"/>
  <c r="E1165" i="1"/>
  <c r="E1185" i="1" s="1"/>
  <c r="E1164" i="1"/>
  <c r="E1169" i="1" s="1"/>
  <c r="K1010" i="1"/>
  <c r="K1012" i="1"/>
  <c r="K1014" i="1"/>
  <c r="K1016" i="1"/>
  <c r="K1025" i="1"/>
  <c r="K1023" i="1"/>
  <c r="K1021" i="1"/>
  <c r="K1019" i="1"/>
  <c r="D993" i="1"/>
  <c r="D905" i="1"/>
  <c r="D894" i="1"/>
  <c r="D882" i="1"/>
  <c r="D794" i="1"/>
  <c r="D783" i="1"/>
  <c r="D771" i="1"/>
  <c r="D683" i="1"/>
  <c r="D672" i="1"/>
  <c r="D660" i="1"/>
  <c r="D655" i="1"/>
  <c r="D572" i="1"/>
  <c r="D567" i="1"/>
  <c r="D549" i="1"/>
  <c r="D544" i="1"/>
  <c r="D461" i="1"/>
  <c r="D456" i="1"/>
  <c r="K303" i="1"/>
  <c r="K299" i="1"/>
  <c r="K295" i="1"/>
  <c r="K293" i="1"/>
  <c r="K439" i="1"/>
  <c r="K437" i="1"/>
  <c r="K435" i="1"/>
  <c r="K433" i="1"/>
  <c r="K403" i="1"/>
  <c r="K401" i="1"/>
  <c r="K399" i="1"/>
  <c r="K397" i="1"/>
  <c r="K395" i="1"/>
  <c r="K391" i="1"/>
  <c r="K389" i="1"/>
  <c r="K387" i="1"/>
  <c r="K377" i="1"/>
  <c r="K375" i="1"/>
  <c r="K373" i="1"/>
  <c r="K371" i="1"/>
  <c r="K369" i="1"/>
  <c r="K341" i="1"/>
  <c r="K339" i="1"/>
  <c r="K337" i="1"/>
  <c r="K335" i="1"/>
  <c r="K333" i="1"/>
  <c r="J439" i="1"/>
  <c r="J437" i="1"/>
  <c r="J435" i="1"/>
  <c r="J433" i="1"/>
  <c r="J431" i="1"/>
  <c r="K431" i="1" s="1"/>
  <c r="J429" i="1"/>
  <c r="J403" i="1"/>
  <c r="J401" i="1"/>
  <c r="J399" i="1"/>
  <c r="J397" i="1"/>
  <c r="J395" i="1"/>
  <c r="J393" i="1"/>
  <c r="J391" i="1"/>
  <c r="J389" i="1"/>
  <c r="J387" i="1"/>
  <c r="G1160" i="1"/>
  <c r="G1159" i="1"/>
  <c r="F1159" i="1" s="1"/>
  <c r="G1156" i="1"/>
  <c r="H1148" i="1"/>
  <c r="H1147" i="1"/>
  <c r="H1151" i="1"/>
  <c r="H1150" i="1"/>
  <c r="H1149" i="1"/>
  <c r="E1190" i="1" l="1"/>
  <c r="E1170" i="1"/>
  <c r="E1198" i="1"/>
  <c r="F1173" i="1"/>
  <c r="E1173" i="1" s="1"/>
  <c r="E1182" i="1"/>
  <c r="F1172" i="1"/>
  <c r="E1172" i="1" s="1"/>
  <c r="E1186" i="1"/>
  <c r="F1171" i="1"/>
  <c r="E1171" i="1" s="1"/>
  <c r="E1179" i="1"/>
  <c r="E1195" i="1"/>
  <c r="E1180" i="1"/>
  <c r="E1175" i="1"/>
  <c r="E1189" i="1"/>
  <c r="E1174" i="1"/>
  <c r="E1184" i="1"/>
  <c r="E1194" i="1"/>
  <c r="E1191" i="1"/>
  <c r="F1166" i="1"/>
  <c r="E1176" i="1"/>
  <c r="E1196" i="1"/>
  <c r="E1192" i="1"/>
  <c r="E1197" i="1"/>
  <c r="E1177" i="1"/>
  <c r="E1188" i="1"/>
  <c r="E1183" i="1"/>
  <c r="E1193" i="1"/>
  <c r="G1164" i="1"/>
  <c r="E1178" i="1"/>
  <c r="F1167" i="1"/>
  <c r="E1187" i="1"/>
  <c r="E1181" i="1"/>
  <c r="F1149" i="1"/>
  <c r="F1148" i="1"/>
  <c r="F1147" i="1"/>
  <c r="G1155" i="1"/>
  <c r="F1156" i="1" s="1"/>
  <c r="F1151" i="1"/>
  <c r="F1150" i="1"/>
  <c r="K769" i="1"/>
  <c r="J769" i="1"/>
  <c r="J767" i="1"/>
  <c r="D766" i="1"/>
  <c r="K681" i="1"/>
  <c r="J681" i="1"/>
  <c r="J679" i="1"/>
  <c r="D678" i="1"/>
  <c r="K880" i="1"/>
  <c r="J880" i="1"/>
  <c r="J878" i="1"/>
  <c r="D877" i="1"/>
  <c r="K792" i="1"/>
  <c r="J792" i="1"/>
  <c r="J790" i="1"/>
  <c r="D789" i="1"/>
  <c r="J991" i="1"/>
  <c r="K991" i="1" s="1"/>
  <c r="J989" i="1"/>
  <c r="D988" i="1"/>
  <c r="K903" i="1"/>
  <c r="J903" i="1"/>
  <c r="J901" i="1"/>
  <c r="D900" i="1"/>
  <c r="D667" i="1"/>
  <c r="D778" i="1"/>
  <c r="D889" i="1"/>
  <c r="D556" i="1"/>
  <c r="K658" i="1"/>
  <c r="J658" i="1"/>
  <c r="J656" i="1"/>
  <c r="K570" i="1"/>
  <c r="J570" i="1"/>
  <c r="J568" i="1"/>
  <c r="K459" i="1"/>
  <c r="K892" i="1"/>
  <c r="K781" i="1"/>
  <c r="K559" i="1"/>
  <c r="J377" i="1"/>
  <c r="J375" i="1"/>
  <c r="J373" i="1"/>
  <c r="J371" i="1"/>
  <c r="J369" i="1"/>
  <c r="J367" i="1"/>
  <c r="J341" i="1"/>
  <c r="J339" i="1"/>
  <c r="J337" i="1"/>
  <c r="J335" i="1"/>
  <c r="J333" i="1"/>
  <c r="J331" i="1"/>
  <c r="J547" i="1"/>
  <c r="J545" i="1"/>
  <c r="J459" i="1"/>
  <c r="J457" i="1"/>
  <c r="K323" i="1"/>
  <c r="J329" i="1"/>
  <c r="K329" i="1" s="1"/>
  <c r="J327" i="1"/>
  <c r="K327" i="1" s="1"/>
  <c r="J325" i="1"/>
  <c r="K325" i="1" s="1"/>
  <c r="F1160" i="1" l="1"/>
  <c r="H1164" i="1"/>
  <c r="G1189" i="1"/>
  <c r="H1194" i="1" s="1"/>
  <c r="G1169" i="1"/>
  <c r="G1179" i="1"/>
  <c r="H1184" i="1" s="1"/>
  <c r="F1164" i="1"/>
  <c r="F1165" i="1"/>
  <c r="H1169" i="1"/>
  <c r="G1194" i="1"/>
  <c r="G1174" i="1"/>
  <c r="H1179" i="1" s="1"/>
  <c r="G1184" i="1"/>
  <c r="H1189" i="1" s="1"/>
  <c r="K547" i="1"/>
  <c r="C1148" i="1"/>
  <c r="C1147" i="1"/>
  <c r="C1149" i="1"/>
  <c r="D561" i="1"/>
  <c r="D17" i="3"/>
  <c r="D16" i="3"/>
  <c r="D15" i="3"/>
  <c r="J892" i="1"/>
  <c r="J890" i="1"/>
  <c r="J781" i="1"/>
  <c r="J779" i="1"/>
  <c r="D18" i="3"/>
  <c r="C1151" i="1"/>
  <c r="C1150" i="1"/>
  <c r="D1124" i="1"/>
  <c r="D1101" i="1"/>
  <c r="D1078" i="1"/>
  <c r="D1055" i="1"/>
  <c r="D1032" i="1"/>
  <c r="D913" i="1"/>
  <c r="J385" i="1"/>
  <c r="J323" i="1"/>
  <c r="J670" i="1"/>
  <c r="J668" i="1"/>
  <c r="J559" i="1"/>
  <c r="J557" i="1"/>
  <c r="J383" i="1"/>
  <c r="J381" i="1"/>
  <c r="J321" i="1"/>
  <c r="J319" i="1"/>
  <c r="J448" i="1"/>
  <c r="K448" i="1" s="1"/>
  <c r="J446" i="1"/>
  <c r="K321" i="1" l="1"/>
  <c r="D935" i="1"/>
  <c r="D924" i="1"/>
  <c r="D957" i="1"/>
  <c r="D946" i="1"/>
  <c r="D979" i="1"/>
  <c r="D968" i="1"/>
  <c r="D813" i="1"/>
  <c r="D802" i="1"/>
  <c r="D835" i="1"/>
  <c r="D824" i="1"/>
  <c r="D857" i="1"/>
  <c r="D846" i="1"/>
  <c r="D702" i="1"/>
  <c r="D868" i="1"/>
  <c r="D724" i="1"/>
  <c r="D713" i="1"/>
  <c r="D757" i="1"/>
  <c r="D735" i="1"/>
  <c r="D691" i="1"/>
  <c r="D746" i="1"/>
  <c r="D635" i="1"/>
  <c r="D646" i="1"/>
  <c r="D613" i="1"/>
  <c r="D624" i="1"/>
  <c r="D591" i="1"/>
  <c r="D602" i="1"/>
  <c r="D535" i="1"/>
  <c r="D580" i="1"/>
  <c r="D513" i="1"/>
  <c r="D524" i="1"/>
  <c r="D491" i="1"/>
  <c r="D502" i="1"/>
  <c r="D469" i="1"/>
  <c r="D480" i="1"/>
  <c r="D902" i="1"/>
  <c r="D458" i="1"/>
  <c r="D546" i="1"/>
  <c r="D657" i="1"/>
  <c r="D990" i="1"/>
  <c r="D891" i="1"/>
  <c r="D791" i="1"/>
  <c r="D768" i="1"/>
  <c r="D669" i="1"/>
  <c r="D680" i="1"/>
  <c r="D569" i="1"/>
  <c r="D879" i="1"/>
  <c r="D780" i="1"/>
  <c r="H1174" i="1"/>
  <c r="H1199" i="1" s="1"/>
  <c r="G1199" i="1"/>
  <c r="K383" i="1"/>
  <c r="K385" i="1"/>
  <c r="K670" i="1"/>
  <c r="D447" i="1"/>
  <c r="D558" i="1"/>
  <c r="I481" i="5" l="1"/>
  <c r="I480" i="5"/>
  <c r="I479" i="5"/>
  <c r="I478" i="5"/>
  <c r="I477" i="5"/>
  <c r="I476" i="5"/>
  <c r="I475" i="5"/>
  <c r="I474" i="5"/>
  <c r="I473" i="5"/>
  <c r="I472" i="5"/>
  <c r="I471" i="5"/>
  <c r="I470" i="5"/>
  <c r="I469" i="5"/>
  <c r="I468" i="5"/>
  <c r="I467" i="5"/>
  <c r="I466" i="5"/>
  <c r="I465" i="5"/>
  <c r="I464" i="5"/>
  <c r="I463" i="5"/>
  <c r="I462" i="5"/>
  <c r="I461" i="5"/>
  <c r="I460" i="5"/>
  <c r="I459" i="5"/>
  <c r="I458" i="5"/>
  <c r="I457" i="5"/>
  <c r="I456" i="5"/>
  <c r="I455" i="5"/>
  <c r="I454" i="5"/>
  <c r="I453" i="5"/>
  <c r="I452" i="5"/>
  <c r="I451" i="5"/>
  <c r="I450" i="5"/>
  <c r="I449" i="5"/>
  <c r="I448" i="5"/>
  <c r="I447" i="5"/>
  <c r="I446" i="5"/>
  <c r="I445" i="5"/>
  <c r="I444" i="5"/>
  <c r="I443" i="5"/>
  <c r="I442" i="5"/>
  <c r="I441" i="5"/>
  <c r="I440" i="5"/>
  <c r="I439" i="5"/>
  <c r="I438" i="5"/>
  <c r="I437" i="5"/>
  <c r="I436" i="5"/>
  <c r="I435" i="5"/>
  <c r="I434" i="5"/>
  <c r="I433" i="5"/>
  <c r="I432" i="5"/>
  <c r="I431" i="5"/>
  <c r="I430" i="5"/>
  <c r="I429" i="5"/>
  <c r="I428" i="5"/>
  <c r="I427" i="5"/>
  <c r="I426" i="5"/>
  <c r="I425" i="5"/>
  <c r="I424" i="5"/>
  <c r="I423" i="5"/>
  <c r="I422" i="5"/>
  <c r="I421" i="5"/>
  <c r="I420" i="5"/>
  <c r="I419" i="5"/>
  <c r="I418" i="5"/>
  <c r="I417" i="5"/>
  <c r="I416" i="5"/>
  <c r="I415" i="5"/>
  <c r="I414" i="5"/>
  <c r="I413" i="5"/>
  <c r="I412" i="5"/>
  <c r="I411" i="5"/>
  <c r="I410" i="5"/>
  <c r="I409" i="5"/>
  <c r="I408" i="5"/>
  <c r="I407" i="5"/>
  <c r="I406" i="5"/>
  <c r="I405" i="5"/>
  <c r="I404" i="5"/>
  <c r="I403" i="5"/>
  <c r="I402" i="5"/>
  <c r="I401" i="5"/>
  <c r="I400" i="5"/>
  <c r="I399" i="5"/>
  <c r="I398" i="5"/>
  <c r="I397" i="5"/>
  <c r="I396" i="5"/>
  <c r="I395" i="5"/>
  <c r="I394" i="5"/>
  <c r="I393" i="5"/>
  <c r="I392" i="5"/>
  <c r="I391" i="5"/>
  <c r="I390" i="5"/>
  <c r="I389" i="5"/>
  <c r="I388" i="5"/>
  <c r="I387" i="5"/>
  <c r="I386" i="5"/>
  <c r="I385" i="5"/>
  <c r="I384" i="5"/>
  <c r="I383" i="5"/>
  <c r="I382" i="5"/>
  <c r="I381" i="5"/>
  <c r="I380" i="5"/>
  <c r="I379" i="5"/>
  <c r="I378" i="5"/>
  <c r="I377" i="5"/>
  <c r="I376" i="5"/>
  <c r="I375" i="5"/>
  <c r="I374" i="5"/>
  <c r="I373" i="5"/>
  <c r="I372" i="5"/>
  <c r="I371" i="5"/>
  <c r="I370" i="5"/>
  <c r="I369" i="5"/>
  <c r="I368" i="5"/>
  <c r="I367" i="5"/>
  <c r="I366" i="5"/>
  <c r="I365" i="5"/>
  <c r="I364" i="5"/>
  <c r="I363" i="5"/>
  <c r="I362" i="5"/>
  <c r="I361" i="5"/>
  <c r="I360" i="5"/>
  <c r="I359" i="5"/>
  <c r="I358" i="5"/>
  <c r="I357" i="5"/>
  <c r="I356" i="5"/>
  <c r="I355" i="5"/>
  <c r="I354" i="5"/>
  <c r="I353" i="5"/>
  <c r="I352" i="5"/>
  <c r="I351" i="5"/>
  <c r="I350" i="5"/>
  <c r="I349" i="5"/>
  <c r="I348" i="5"/>
  <c r="I347" i="5"/>
  <c r="I346" i="5"/>
  <c r="I345" i="5"/>
  <c r="I344" i="5"/>
  <c r="I343" i="5"/>
  <c r="I342" i="5"/>
  <c r="I341" i="5"/>
  <c r="I340" i="5"/>
  <c r="I339" i="5"/>
  <c r="I338" i="5"/>
  <c r="I337" i="5"/>
  <c r="I336" i="5"/>
  <c r="I335" i="5"/>
  <c r="I334" i="5"/>
  <c r="I333" i="5"/>
  <c r="I332" i="5"/>
  <c r="I331" i="5"/>
  <c r="I330" i="5"/>
  <c r="I329" i="5"/>
  <c r="I328" i="5"/>
  <c r="I327" i="5"/>
  <c r="I326" i="5"/>
  <c r="I325" i="5"/>
  <c r="I324" i="5"/>
  <c r="I323" i="5"/>
  <c r="I322" i="5"/>
  <c r="I321" i="5"/>
  <c r="I320" i="5"/>
  <c r="I319" i="5"/>
  <c r="I318" i="5"/>
  <c r="I317" i="5"/>
  <c r="I316" i="5"/>
  <c r="I315" i="5"/>
  <c r="I314" i="5"/>
  <c r="I313" i="5"/>
  <c r="I312" i="5"/>
  <c r="I311" i="5"/>
  <c r="I310" i="5"/>
  <c r="I309" i="5"/>
  <c r="I308" i="5"/>
  <c r="I307" i="5"/>
  <c r="I306" i="5"/>
  <c r="I305" i="5"/>
  <c r="I304" i="5"/>
  <c r="I303" i="5"/>
  <c r="I302" i="5"/>
  <c r="I301" i="5"/>
  <c r="I300" i="5"/>
  <c r="I299" i="5"/>
  <c r="I298" i="5"/>
  <c r="I297" i="5"/>
  <c r="I296" i="5"/>
  <c r="I295" i="5"/>
  <c r="I294" i="5"/>
  <c r="I293" i="5"/>
  <c r="I292" i="5"/>
  <c r="I291" i="5"/>
  <c r="I290" i="5"/>
  <c r="I289" i="5"/>
  <c r="I288" i="5"/>
  <c r="I287" i="5"/>
  <c r="I286" i="5"/>
  <c r="I285" i="5"/>
  <c r="I284" i="5"/>
  <c r="I283" i="5"/>
  <c r="I282" i="5"/>
  <c r="I281" i="5"/>
  <c r="I280" i="5"/>
  <c r="I279" i="5"/>
  <c r="I278" i="5"/>
  <c r="I277" i="5"/>
  <c r="I276" i="5"/>
  <c r="I275" i="5"/>
  <c r="I274" i="5"/>
  <c r="I273" i="5"/>
  <c r="I272" i="5"/>
  <c r="I271" i="5"/>
  <c r="I270" i="5"/>
  <c r="I269" i="5"/>
  <c r="I268" i="5"/>
  <c r="I267" i="5"/>
  <c r="I266" i="5"/>
  <c r="I265" i="5"/>
  <c r="I264" i="5"/>
  <c r="I263" i="5"/>
  <c r="I262" i="5"/>
  <c r="I261" i="5"/>
  <c r="I260" i="5"/>
  <c r="I259" i="5"/>
  <c r="I258" i="5"/>
  <c r="I257" i="5"/>
  <c r="I256" i="5"/>
  <c r="I255" i="5"/>
  <c r="I254" i="5"/>
  <c r="I253" i="5"/>
  <c r="I252" i="5"/>
  <c r="I251" i="5"/>
  <c r="I250" i="5"/>
  <c r="I249" i="5"/>
  <c r="I248" i="5"/>
  <c r="I247" i="5"/>
  <c r="I246" i="5"/>
  <c r="I245" i="5"/>
  <c r="I244" i="5"/>
  <c r="I243" i="5"/>
  <c r="I242" i="5"/>
  <c r="I241" i="5"/>
  <c r="I240" i="5"/>
  <c r="I239" i="5"/>
  <c r="I238" i="5"/>
  <c r="I237" i="5"/>
  <c r="I236" i="5"/>
  <c r="I235" i="5"/>
  <c r="I234" i="5"/>
  <c r="I233" i="5"/>
  <c r="I232" i="5"/>
  <c r="I231" i="5"/>
  <c r="I230" i="5"/>
  <c r="I229" i="5"/>
  <c r="I228" i="5"/>
  <c r="I227" i="5"/>
  <c r="I226" i="5"/>
  <c r="I225" i="5"/>
  <c r="I224" i="5"/>
  <c r="I223" i="5"/>
  <c r="I222" i="5"/>
  <c r="I221" i="5"/>
  <c r="I220" i="5"/>
  <c r="I219" i="5"/>
  <c r="I218" i="5"/>
  <c r="I217" i="5"/>
  <c r="I216" i="5"/>
  <c r="I215" i="5"/>
  <c r="I214" i="5"/>
  <c r="I213" i="5"/>
  <c r="I212" i="5"/>
  <c r="I211" i="5"/>
  <c r="I210" i="5"/>
  <c r="I209" i="5"/>
  <c r="I208" i="5"/>
  <c r="I207" i="5"/>
  <c r="I206" i="5"/>
  <c r="I205" i="5"/>
  <c r="I204" i="5"/>
  <c r="I203" i="5"/>
  <c r="I202" i="5"/>
  <c r="I201" i="5"/>
  <c r="I200" i="5"/>
  <c r="I199" i="5"/>
  <c r="I198" i="5"/>
  <c r="I197" i="5"/>
  <c r="I196" i="5"/>
  <c r="I195" i="5"/>
  <c r="I194" i="5"/>
  <c r="I193" i="5"/>
  <c r="I192" i="5"/>
  <c r="I191" i="5"/>
  <c r="I190" i="5"/>
  <c r="I189" i="5"/>
  <c r="I188" i="5"/>
  <c r="I187" i="5"/>
  <c r="I186" i="5"/>
  <c r="I185" i="5"/>
  <c r="I184" i="5"/>
  <c r="I183" i="5"/>
  <c r="I182" i="5"/>
  <c r="I181" i="5"/>
  <c r="I180" i="5"/>
  <c r="I179" i="5"/>
  <c r="I178" i="5"/>
  <c r="I177" i="5"/>
  <c r="I176" i="5"/>
  <c r="I175" i="5"/>
  <c r="I174" i="5"/>
  <c r="I173" i="5"/>
  <c r="I172" i="5"/>
  <c r="I171" i="5"/>
  <c r="I170" i="5"/>
  <c r="I169" i="5"/>
  <c r="I168" i="5"/>
  <c r="I167" i="5"/>
  <c r="I166" i="5"/>
  <c r="I165" i="5"/>
  <c r="I164" i="5"/>
  <c r="I163" i="5"/>
  <c r="I162" i="5"/>
  <c r="I161" i="5"/>
  <c r="I160" i="5"/>
  <c r="I159" i="5"/>
  <c r="I158" i="5"/>
  <c r="I157" i="5"/>
  <c r="I156" i="5"/>
  <c r="I155" i="5"/>
  <c r="I154" i="5"/>
  <c r="I153" i="5"/>
  <c r="I152" i="5"/>
  <c r="I151" i="5"/>
  <c r="I150" i="5"/>
  <c r="I149" i="5"/>
  <c r="I148" i="5"/>
  <c r="I147" i="5"/>
  <c r="I146" i="5"/>
  <c r="I145" i="5"/>
  <c r="I144" i="5"/>
  <c r="I143" i="5"/>
  <c r="I142" i="5"/>
  <c r="I141" i="5"/>
  <c r="I140" i="5"/>
  <c r="I139" i="5"/>
  <c r="I138" i="5"/>
  <c r="I137" i="5"/>
  <c r="I136" i="5"/>
  <c r="I135" i="5"/>
  <c r="I134" i="5"/>
  <c r="I133" i="5"/>
  <c r="I132" i="5"/>
  <c r="I131" i="5"/>
  <c r="I130" i="5"/>
  <c r="I129" i="5"/>
  <c r="I128" i="5"/>
  <c r="I127" i="5"/>
  <c r="I126" i="5"/>
  <c r="I125" i="5"/>
  <c r="I124" i="5"/>
  <c r="I123" i="5"/>
  <c r="I122" i="5"/>
  <c r="I121" i="5"/>
  <c r="I120" i="5"/>
  <c r="I119" i="5"/>
  <c r="I118" i="5"/>
  <c r="I117" i="5"/>
  <c r="I116" i="5"/>
  <c r="I115" i="5"/>
  <c r="I114" i="5"/>
  <c r="I113" i="5"/>
  <c r="I112" i="5"/>
  <c r="I111" i="5"/>
  <c r="I110" i="5"/>
  <c r="I109" i="5"/>
  <c r="I108" i="5"/>
  <c r="I107" i="5"/>
  <c r="I106" i="5"/>
  <c r="I105" i="5"/>
  <c r="I104" i="5"/>
  <c r="I103" i="5"/>
  <c r="I102" i="5"/>
  <c r="I101" i="5"/>
  <c r="I100" i="5"/>
  <c r="I99" i="5"/>
  <c r="I98" i="5"/>
  <c r="I97" i="5"/>
  <c r="I96" i="5"/>
  <c r="I95" i="5"/>
  <c r="I94" i="5"/>
  <c r="I93" i="5"/>
  <c r="I92" i="5"/>
  <c r="I91" i="5"/>
  <c r="I90" i="5"/>
  <c r="I89" i="5"/>
  <c r="I88" i="5"/>
  <c r="I87" i="5"/>
  <c r="I86" i="5"/>
  <c r="I85" i="5"/>
  <c r="I84" i="5"/>
  <c r="I83" i="5"/>
  <c r="I82" i="5"/>
  <c r="I81" i="5"/>
  <c r="I80" i="5"/>
  <c r="I79" i="5"/>
  <c r="I78" i="5"/>
  <c r="I77" i="5"/>
  <c r="I76" i="5"/>
  <c r="I75" i="5"/>
  <c r="I74" i="5"/>
  <c r="I73" i="5"/>
  <c r="I72" i="5"/>
  <c r="I71" i="5"/>
  <c r="I70" i="5"/>
  <c r="I69" i="5"/>
  <c r="I68" i="5"/>
  <c r="I67" i="5"/>
  <c r="I66" i="5"/>
  <c r="I65" i="5"/>
  <c r="I64" i="5"/>
  <c r="I63" i="5"/>
  <c r="I62" i="5"/>
  <c r="I61" i="5"/>
  <c r="I60" i="5"/>
  <c r="I59" i="5"/>
  <c r="I58" i="5"/>
  <c r="I57" i="5"/>
  <c r="I56" i="5"/>
  <c r="I55" i="5"/>
  <c r="I54" i="5"/>
  <c r="I53" i="5"/>
  <c r="I52" i="5"/>
  <c r="I51" i="5"/>
  <c r="I50" i="5"/>
  <c r="I49" i="5"/>
  <c r="I48" i="5"/>
  <c r="I47" i="5"/>
  <c r="I46" i="5"/>
  <c r="I45" i="5"/>
  <c r="I44" i="5"/>
  <c r="I43" i="5"/>
  <c r="I42" i="5"/>
  <c r="I41" i="5"/>
  <c r="I40" i="5"/>
  <c r="I39" i="5"/>
  <c r="I38" i="5"/>
  <c r="I37" i="5"/>
  <c r="I36" i="5"/>
  <c r="I35" i="5"/>
  <c r="I34" i="5"/>
  <c r="I33" i="5"/>
  <c r="I32" i="5"/>
  <c r="I31" i="5"/>
  <c r="I30" i="5"/>
  <c r="I29" i="5"/>
  <c r="I28" i="5"/>
  <c r="I27" i="5"/>
  <c r="I26" i="5"/>
  <c r="I25" i="5"/>
  <c r="I24" i="5"/>
  <c r="I23" i="5"/>
  <c r="I22" i="5"/>
  <c r="I21" i="5"/>
  <c r="I20" i="5"/>
  <c r="I19" i="5"/>
  <c r="I18" i="5"/>
  <c r="I17" i="5"/>
  <c r="I16" i="5"/>
  <c r="I15" i="5"/>
  <c r="I14" i="5"/>
  <c r="I13" i="5"/>
  <c r="I12" i="5"/>
  <c r="I11" i="5"/>
  <c r="I10" i="5"/>
  <c r="I9" i="5"/>
  <c r="I8" i="5"/>
  <c r="I7" i="5"/>
  <c r="I6" i="5"/>
  <c r="I5" i="5"/>
  <c r="I4" i="5"/>
  <c r="I3" i="5"/>
  <c r="E69" i="3"/>
  <c r="D29" i="3"/>
  <c r="D8" i="3"/>
  <c r="C8" i="3"/>
  <c r="D7" i="3"/>
  <c r="C7" i="3"/>
  <c r="D6" i="3"/>
  <c r="C6" i="3"/>
  <c r="D5" i="3"/>
  <c r="C5" i="3"/>
  <c r="F69" i="3" l="1"/>
  <c r="E77" i="3" s="1"/>
  <c r="F91" i="3"/>
  <c r="C483" i="4"/>
  <c r="D31" i="3"/>
  <c r="D30" i="3"/>
  <c r="D27" i="3"/>
  <c r="D32" i="3"/>
  <c r="D33" i="3"/>
  <c r="D28" i="3"/>
  <c r="E72" i="3" l="1"/>
  <c r="E75" i="3"/>
  <c r="E71" i="3"/>
  <c r="E76" i="3"/>
  <c r="E74" i="3"/>
  <c r="E73" i="3"/>
  <c r="E92" i="3"/>
  <c r="E94" i="3"/>
  <c r="E93" i="3"/>
  <c r="B556" i="4"/>
  <c r="B560" i="4"/>
  <c r="B564" i="4"/>
  <c r="B568" i="4"/>
  <c r="B572" i="4"/>
  <c r="B576" i="4"/>
  <c r="B580" i="4"/>
  <c r="B584" i="4"/>
  <c r="B588" i="4"/>
  <c r="B592" i="4"/>
  <c r="B596" i="4"/>
  <c r="B600" i="4"/>
  <c r="B604" i="4"/>
  <c r="B608" i="4"/>
  <c r="B612" i="4"/>
  <c r="B616" i="4"/>
  <c r="B620" i="4"/>
  <c r="B624" i="4"/>
  <c r="B628" i="4"/>
  <c r="B486" i="4"/>
  <c r="B490" i="4"/>
  <c r="B494" i="4"/>
  <c r="B498" i="4"/>
  <c r="B502" i="4"/>
  <c r="B506" i="4"/>
  <c r="B510" i="4"/>
  <c r="B514" i="4"/>
  <c r="B518" i="4"/>
  <c r="B522" i="4"/>
  <c r="B526" i="4"/>
  <c r="B530" i="4"/>
  <c r="B534" i="4"/>
  <c r="B538" i="4"/>
  <c r="B542" i="4"/>
  <c r="B546" i="4"/>
  <c r="B550" i="4"/>
  <c r="B554" i="4"/>
  <c r="B601" i="4"/>
  <c r="B507" i="4"/>
  <c r="B515" i="4"/>
  <c r="B523" i="4"/>
  <c r="B527" i="4"/>
  <c r="B535" i="4"/>
  <c r="B539" i="4"/>
  <c r="B547" i="4"/>
  <c r="B555" i="4"/>
  <c r="B557" i="4"/>
  <c r="B561" i="4"/>
  <c r="B565" i="4"/>
  <c r="B569" i="4"/>
  <c r="B573" i="4"/>
  <c r="B577" i="4"/>
  <c r="B581" i="4"/>
  <c r="B585" i="4"/>
  <c r="B589" i="4"/>
  <c r="B593" i="4"/>
  <c r="B597" i="4"/>
  <c r="B605" i="4"/>
  <c r="B609" i="4"/>
  <c r="B613" i="4"/>
  <c r="B617" i="4"/>
  <c r="B621" i="4"/>
  <c r="B625" i="4"/>
  <c r="B629" i="4"/>
  <c r="B487" i="4"/>
  <c r="B491" i="4"/>
  <c r="B495" i="4"/>
  <c r="B499" i="4"/>
  <c r="B503" i="4"/>
  <c r="B511" i="4"/>
  <c r="B519" i="4"/>
  <c r="B531" i="4"/>
  <c r="B543" i="4"/>
  <c r="B551" i="4"/>
  <c r="B558" i="4"/>
  <c r="B562" i="4"/>
  <c r="B566" i="4"/>
  <c r="B570" i="4"/>
  <c r="B574" i="4"/>
  <c r="B578" i="4"/>
  <c r="B582" i="4"/>
  <c r="B586" i="4"/>
  <c r="B590" i="4"/>
  <c r="B594" i="4"/>
  <c r="B598" i="4"/>
  <c r="B602" i="4"/>
  <c r="B606" i="4"/>
  <c r="B610" i="4"/>
  <c r="B614" i="4"/>
  <c r="B618" i="4"/>
  <c r="B622" i="4"/>
  <c r="B626" i="4"/>
  <c r="B630" i="4"/>
  <c r="B488" i="4"/>
  <c r="B492" i="4"/>
  <c r="B496" i="4"/>
  <c r="B500" i="4"/>
  <c r="B504" i="4"/>
  <c r="B508" i="4"/>
  <c r="B512" i="4"/>
  <c r="B516" i="4"/>
  <c r="B520" i="4"/>
  <c r="B524" i="4"/>
  <c r="B528" i="4"/>
  <c r="B532" i="4"/>
  <c r="B536" i="4"/>
  <c r="B540" i="4"/>
  <c r="B544" i="4"/>
  <c r="B548" i="4"/>
  <c r="B552" i="4"/>
  <c r="B485" i="4"/>
  <c r="B559" i="4"/>
  <c r="B563" i="4"/>
  <c r="B567" i="4"/>
  <c r="B571" i="4"/>
  <c r="B575" i="4"/>
  <c r="B579" i="4"/>
  <c r="B583" i="4"/>
  <c r="B587" i="4"/>
  <c r="B591" i="4"/>
  <c r="B595" i="4"/>
  <c r="B599" i="4"/>
  <c r="B603" i="4"/>
  <c r="B607" i="4"/>
  <c r="B611" i="4"/>
  <c r="B615" i="4"/>
  <c r="B619" i="4"/>
  <c r="B623" i="4"/>
  <c r="B627" i="4"/>
  <c r="B631" i="4"/>
  <c r="B489" i="4"/>
  <c r="B493" i="4"/>
  <c r="B497" i="4"/>
  <c r="B501" i="4"/>
  <c r="B505" i="4"/>
  <c r="B509" i="4"/>
  <c r="B513" i="4"/>
  <c r="B517" i="4"/>
  <c r="B521" i="4"/>
  <c r="B525" i="4"/>
  <c r="B529" i="4"/>
  <c r="B533" i="4"/>
  <c r="B537" i="4"/>
  <c r="B541" i="4"/>
  <c r="B545" i="4"/>
  <c r="B549" i="4"/>
  <c r="B553" i="4"/>
</calcChain>
</file>

<file path=xl/comments1.xml><?xml version="1.0" encoding="utf-8"?>
<comments xmlns="http://schemas.openxmlformats.org/spreadsheetml/2006/main">
  <authors>
    <author>Karovič Branislav</author>
  </authors>
  <commentList>
    <comment ref="B49" authorId="0">
      <text>
        <r>
          <rPr>
            <sz val="9"/>
            <color indexed="81"/>
            <rFont val="Tahoma"/>
            <family val="2"/>
            <charset val="238"/>
          </rPr>
          <t>obec, PSČ, ulica, číslo, štát</t>
        </r>
      </text>
    </comment>
    <comment ref="B83" authorId="0">
      <text>
        <r>
          <rPr>
            <sz val="9"/>
            <color indexed="81"/>
            <rFont val="Tahoma"/>
            <family val="2"/>
            <charset val="238"/>
          </rPr>
          <t>obec, PSČ, ulica, číslo, štát</t>
        </r>
      </text>
    </comment>
    <comment ref="B87" authorId="0">
      <text>
        <r>
          <rPr>
            <sz val="9"/>
            <color indexed="81"/>
            <rFont val="Tahoma"/>
            <family val="2"/>
            <charset val="238"/>
          </rPr>
          <t>Uvedie sa obchodné meno/názov VP</t>
        </r>
      </text>
    </comment>
    <comment ref="B88" authorId="0">
      <text>
        <r>
          <rPr>
            <sz val="9"/>
            <color indexed="81"/>
            <rFont val="Tahoma"/>
            <family val="2"/>
            <charset val="238"/>
          </rPr>
          <t>Uvedie sa obec, PSČ, ulica, číslo, štát</t>
        </r>
      </text>
    </comment>
    <comment ref="B89" authorId="0">
      <text>
        <r>
          <rPr>
            <sz val="9"/>
            <color indexed="81"/>
            <rFont val="Tahoma"/>
            <family val="2"/>
            <charset val="238"/>
          </rPr>
          <t>Uvedie sa identifikačné číslo organizácie</t>
        </r>
      </text>
    </comment>
    <comment ref="B90" authorId="0">
      <text>
        <r>
          <rPr>
            <sz val="9"/>
            <color indexed="81"/>
            <rFont val="Tahoma"/>
            <family val="2"/>
            <charset val="238"/>
          </rPr>
          <t>Uvedie sa daňové identifikačné číslo</t>
        </r>
      </text>
    </comment>
    <comment ref="B91" authorId="0">
      <text>
        <r>
          <rPr>
            <sz val="9"/>
            <color indexed="81"/>
            <rFont val="Tahoma"/>
            <family val="2"/>
            <charset val="238"/>
          </rPr>
          <t>Uvedie sa identifikačné číslo zamestnávateľa pridelené Sociálnou poisťovňou (v prípade, ak je žiadateľ registrovaný ako zamestnávateľ na účely sociálneho  poistenia) – povinné len pre subjekty zo SR</t>
        </r>
      </text>
    </comment>
    <comment ref="B92" authorId="0">
      <text>
        <r>
          <rPr>
            <sz val="9"/>
            <color indexed="81"/>
            <rFont val="Tahoma"/>
            <family val="2"/>
            <charset val="238"/>
          </rPr>
          <t>výber z možností ÁNO/NIE - 
vo vzťahu k aktivitám projektu</t>
        </r>
      </text>
    </comment>
    <comment ref="F92" authorId="0">
      <text>
        <r>
          <rPr>
            <sz val="9"/>
            <color indexed="81"/>
            <rFont val="Tahoma"/>
            <family val="2"/>
            <charset val="238"/>
          </rPr>
          <t xml:space="preserve">Identifikačné číslo pre daň z pridanej hodnoty - povinné len pre subjekty zo SR </t>
        </r>
      </text>
    </comment>
    <comment ref="B94" authorId="0">
      <text>
        <r>
          <rPr>
            <sz val="9"/>
            <color indexed="81"/>
            <rFont val="Tahoma"/>
            <family val="2"/>
            <charset val="238"/>
          </rPr>
          <t>v prípade kolektívneho štatutárneho orgánu uvedie žiadateľ údaje za všetkých členov
* Možnosť rozbalenia ďaľších dvoch riadkov kliknutím na znak "+" vľavo
** V prípade potreby viac ako troch riadkov je potrebné ručne pridať ďaľšie riadky</t>
        </r>
      </text>
    </comment>
    <comment ref="B99" authorId="0">
      <text>
        <r>
          <rPr>
            <sz val="9"/>
            <color indexed="81"/>
            <rFont val="Tahoma"/>
            <family val="2"/>
            <charset val="238"/>
          </rPr>
          <t>Uveďte hlavný predmet činnosti Vašej organizácie vzťahujúci sa k aktivitám projektu.</t>
        </r>
      </text>
    </comment>
    <comment ref="B101" authorId="0">
      <text>
        <r>
          <rPr>
            <sz val="9"/>
            <color indexed="81"/>
            <rFont val="Tahoma"/>
            <family val="2"/>
            <charset val="238"/>
          </rPr>
          <t>vypĺňa sa v prípade, ak za žiadateľa s právnou subjektivitou bude vecný výkon realizácie zabezpečovať organizačná zložka, ktorá vystupuje samostatne, ale nemá vlastnú právnu subjektivitu (napr. fakulta univerzity, odštepný závod bez právnej subjektivity a pod.)</t>
        </r>
      </text>
    </comment>
    <comment ref="B102" authorId="0">
      <text>
        <r>
          <rPr>
            <sz val="9"/>
            <color indexed="81"/>
            <rFont val="Tahoma"/>
            <family val="2"/>
            <charset val="238"/>
          </rPr>
          <t>obec, PSČ, ulica, číslo, štát</t>
        </r>
      </text>
    </comment>
    <comment ref="B103" authorId="0">
      <text>
        <r>
          <rPr>
            <sz val="9"/>
            <color indexed="81"/>
            <rFont val="Tahoma"/>
            <family val="2"/>
            <charset val="238"/>
          </rPr>
          <t>vyplnia sa údaje o osobe/osobách oprávnených konať v mene organizačnej zložky zodpovednej za realizáciu projektu
* Možnosť rozbalenia ďaľších dvoch riadkov kliknutím na znak "+" vľavo
** V prípade potreby viac ako troch riadkov je potrebné ručne pridať ďaľšie riadky</t>
        </r>
      </text>
    </comment>
    <comment ref="B109" authorId="0">
      <text>
        <r>
          <rPr>
            <sz val="9"/>
            <color indexed="81"/>
            <rFont val="Tahoma"/>
            <family val="2"/>
            <charset val="238"/>
          </rPr>
          <t>žiadateľ uvedie jednu osobu alebo max. dve osoby, ktorým budú doručované písomnosti a informácie v konaní o žiadosti o NFP a uvedie adresu, na ktorú majú byť doručované písomnosti (akékoľvek písomnosti sa budú doručovať výlučne na adresu uvedenú v tejto časti)</t>
        </r>
      </text>
    </comment>
    <comment ref="B110" authorId="0">
      <text>
        <r>
          <rPr>
            <sz val="9"/>
            <color indexed="81"/>
            <rFont val="Tahoma"/>
            <family val="2"/>
            <charset val="238"/>
          </rPr>
          <t>Možnosť pridania daľšej kontaktnej osoby kliknutím na znak "+" vľavo (Max. 2 kontaktné osoby za partnera)</t>
        </r>
      </text>
    </comment>
    <comment ref="B113" authorId="0">
      <text>
        <r>
          <rPr>
            <sz val="9"/>
            <color indexed="81"/>
            <rFont val="Tahoma"/>
            <family val="2"/>
            <charset val="238"/>
          </rPr>
          <t>obec, PSČ, ulica, číslo, štát</t>
        </r>
      </text>
    </comment>
    <comment ref="B117" authorId="0">
      <text>
        <r>
          <rPr>
            <sz val="9"/>
            <color indexed="81"/>
            <rFont val="Tahoma"/>
            <family val="2"/>
            <charset val="238"/>
          </rPr>
          <t>obec, PSČ, ulica, číslo, štát</t>
        </r>
      </text>
    </comment>
    <comment ref="B121" authorId="0">
      <text>
        <r>
          <rPr>
            <sz val="9"/>
            <color indexed="81"/>
            <rFont val="Tahoma"/>
            <family val="2"/>
            <charset val="238"/>
          </rPr>
          <t>Uvedie sa obchodné meno/názov VP</t>
        </r>
      </text>
    </comment>
    <comment ref="B122" authorId="0">
      <text>
        <r>
          <rPr>
            <sz val="9"/>
            <color indexed="81"/>
            <rFont val="Tahoma"/>
            <family val="2"/>
            <charset val="238"/>
          </rPr>
          <t>Uvedie sa obec, PSČ, ulica, číslo, štát</t>
        </r>
      </text>
    </comment>
    <comment ref="B123" authorId="0">
      <text>
        <r>
          <rPr>
            <sz val="9"/>
            <color indexed="81"/>
            <rFont val="Tahoma"/>
            <family val="2"/>
            <charset val="238"/>
          </rPr>
          <t>Uvedie sa identifikačné číslo organizácie</t>
        </r>
      </text>
    </comment>
    <comment ref="B124" authorId="0">
      <text>
        <r>
          <rPr>
            <sz val="9"/>
            <color indexed="81"/>
            <rFont val="Tahoma"/>
            <family val="2"/>
            <charset val="238"/>
          </rPr>
          <t>Uvedie sa daňové identifikačné číslo</t>
        </r>
      </text>
    </comment>
    <comment ref="B125" authorId="0">
      <text>
        <r>
          <rPr>
            <sz val="9"/>
            <color indexed="81"/>
            <rFont val="Tahoma"/>
            <family val="2"/>
            <charset val="238"/>
          </rPr>
          <t>Uvedie sa identifikačné číslo zamestnávateľa pridelené Sociálnou poisťovňou (v prípade, ak je žiadateľ registrovaný ako zamestnávateľ na účely sociálneho  poistenia) – povinné len pre subjekty zo SR</t>
        </r>
      </text>
    </comment>
    <comment ref="D125" authorId="0">
      <text>
        <r>
          <rPr>
            <sz val="9"/>
            <color indexed="81"/>
            <rFont val="Tahoma"/>
            <family val="2"/>
            <charset val="238"/>
          </rPr>
          <t xml:space="preserve"> (v prípade, ak je žiadateľ registrovaný ako zamestnávateľ na účely sociálneho  poistenia)</t>
        </r>
      </text>
    </comment>
    <comment ref="B126" authorId="0">
      <text>
        <r>
          <rPr>
            <sz val="9"/>
            <color indexed="81"/>
            <rFont val="Tahoma"/>
            <family val="2"/>
            <charset val="238"/>
          </rPr>
          <t>výber z možností ÁNO/NIE - 
vo vzťahu k aktivitám projektu</t>
        </r>
      </text>
    </comment>
    <comment ref="F126" authorId="0">
      <text>
        <r>
          <rPr>
            <sz val="9"/>
            <color indexed="81"/>
            <rFont val="Tahoma"/>
            <family val="2"/>
            <charset val="238"/>
          </rPr>
          <t xml:space="preserve">Identifikačné číslo pre daň z pridanej hodnoty - povinné len pre subjekty zo SR </t>
        </r>
      </text>
    </comment>
    <comment ref="B128" authorId="0">
      <text>
        <r>
          <rPr>
            <sz val="9"/>
            <color indexed="81"/>
            <rFont val="Tahoma"/>
            <family val="2"/>
            <charset val="238"/>
          </rPr>
          <t>v prípade kolektívneho štatutárneho orgánu uvedie žiadateľ údaje za všetkých členov
* Možnosť rozbalenia ďaľších dvoch riadkov kliknutím na znak "+" vľavo
** V prípade potreby viac ako troch riadkov je potrebné ručne pridať ďaľšie riadky</t>
        </r>
      </text>
    </comment>
    <comment ref="B133" authorId="0">
      <text>
        <r>
          <rPr>
            <sz val="9"/>
            <color indexed="81"/>
            <rFont val="Tahoma"/>
            <family val="2"/>
            <charset val="238"/>
          </rPr>
          <t>Uveďte hlavný predmet činnosti Vašej organizácie vzťahujúci sa k aktivitám projektu.</t>
        </r>
      </text>
    </comment>
    <comment ref="B135" authorId="0">
      <text>
        <r>
          <rPr>
            <sz val="9"/>
            <color indexed="81"/>
            <rFont val="Tahoma"/>
            <family val="2"/>
            <charset val="238"/>
          </rPr>
          <t>vypĺňa sa v prípade, ak za žiadateľa s právnou subjektivitou bude vecný výkon realizácie zabezpečovať organizačná zložka, ktorá vystupuje samostatne, ale nemá vlastnú právnu subjektivitu (napr. fakulta univerzity, odštepný závod bez právnej subjektivity a pod.)</t>
        </r>
      </text>
    </comment>
    <comment ref="B136" authorId="0">
      <text>
        <r>
          <rPr>
            <sz val="9"/>
            <color indexed="81"/>
            <rFont val="Tahoma"/>
            <family val="2"/>
            <charset val="238"/>
          </rPr>
          <t>obec, PSČ, ulica, číslo, štát</t>
        </r>
      </text>
    </comment>
    <comment ref="B137" authorId="0">
      <text>
        <r>
          <rPr>
            <sz val="9"/>
            <color indexed="81"/>
            <rFont val="Tahoma"/>
            <family val="2"/>
            <charset val="238"/>
          </rPr>
          <t>vyplnia sa údaje o osobe/osobách oprávnených konať v mene organizačnej zložky zodpovednej za realizáciu projektu
* Možnosť rozbalenia ďaľších dvoch riadkov kliknutím na znak "+" vľavo
** V prípade potreby viac ako troch riadkov je potrebné ručne pridať ďaľšie riadky</t>
        </r>
      </text>
    </comment>
    <comment ref="B143" authorId="0">
      <text>
        <r>
          <rPr>
            <sz val="9"/>
            <color indexed="81"/>
            <rFont val="Tahoma"/>
            <family val="2"/>
            <charset val="238"/>
          </rPr>
          <t>žiadateľ uvedie jednu osobu alebo max. dve osoby, ktorým budú doručované písomnosti a informácie v konaní o žiadosti o NFP a uvedie adresu, na ktorú majú byť doručované písomnosti (akékoľvek písomnosti sa budú doručovať výlučne na adresu uvedenú v tejto časti)</t>
        </r>
      </text>
    </comment>
    <comment ref="B144" authorId="0">
      <text>
        <r>
          <rPr>
            <sz val="9"/>
            <color indexed="81"/>
            <rFont val="Tahoma"/>
            <family val="2"/>
            <charset val="238"/>
          </rPr>
          <t>Možnosť pridania daľšej kontaktnej osoby kliknutím na znak "+" vľavo (Max. 2 kontaktné osoby za partnera)</t>
        </r>
      </text>
    </comment>
    <comment ref="B147" authorId="0">
      <text>
        <r>
          <rPr>
            <sz val="9"/>
            <color indexed="81"/>
            <rFont val="Tahoma"/>
            <family val="2"/>
            <charset val="238"/>
          </rPr>
          <t>obec, PSČ, ulica, číslo, štát</t>
        </r>
      </text>
    </comment>
    <comment ref="B151" authorId="0">
      <text>
        <r>
          <rPr>
            <sz val="9"/>
            <color indexed="81"/>
            <rFont val="Tahoma"/>
            <family val="2"/>
            <charset val="238"/>
          </rPr>
          <t>obec, PSČ, ulica, číslo, štát</t>
        </r>
      </text>
    </comment>
    <comment ref="B155" authorId="0">
      <text>
        <r>
          <rPr>
            <sz val="9"/>
            <color indexed="81"/>
            <rFont val="Tahoma"/>
            <family val="2"/>
            <charset val="238"/>
          </rPr>
          <t>Uvedie sa obchodné meno/názov VP</t>
        </r>
      </text>
    </comment>
    <comment ref="B156" authorId="0">
      <text>
        <r>
          <rPr>
            <sz val="9"/>
            <color indexed="81"/>
            <rFont val="Tahoma"/>
            <family val="2"/>
            <charset val="238"/>
          </rPr>
          <t>Uvedie sa obec, PSČ, ulica, číslo, štát</t>
        </r>
      </text>
    </comment>
    <comment ref="B157" authorId="0">
      <text>
        <r>
          <rPr>
            <sz val="9"/>
            <color indexed="81"/>
            <rFont val="Tahoma"/>
            <family val="2"/>
            <charset val="238"/>
          </rPr>
          <t>Uvedie sa identifikačné číslo organizácie</t>
        </r>
      </text>
    </comment>
    <comment ref="B158" authorId="0">
      <text>
        <r>
          <rPr>
            <sz val="9"/>
            <color indexed="81"/>
            <rFont val="Tahoma"/>
            <family val="2"/>
            <charset val="238"/>
          </rPr>
          <t>Uvedie sa daňové identifikačné číslo</t>
        </r>
      </text>
    </comment>
    <comment ref="B159" authorId="0">
      <text>
        <r>
          <rPr>
            <sz val="9"/>
            <color indexed="81"/>
            <rFont val="Tahoma"/>
            <family val="2"/>
            <charset val="238"/>
          </rPr>
          <t>Uvedie sa identifikačné číslo zamestnávateľa pridelené Sociálnou poisťovňou (v prípade, ak je žiadateľ registrovaný ako zamestnávateľ na účely sociálneho  poistenia) – povinné len pre subjekty zo SR</t>
        </r>
      </text>
    </comment>
    <comment ref="B160" authorId="0">
      <text>
        <r>
          <rPr>
            <sz val="9"/>
            <color indexed="81"/>
            <rFont val="Tahoma"/>
            <family val="2"/>
            <charset val="238"/>
          </rPr>
          <t>výber z možností ÁNO/NIE - 
vo vzťahu k aktivitám projektu</t>
        </r>
      </text>
    </comment>
    <comment ref="F160" authorId="0">
      <text>
        <r>
          <rPr>
            <sz val="9"/>
            <color indexed="81"/>
            <rFont val="Tahoma"/>
            <family val="2"/>
            <charset val="238"/>
          </rPr>
          <t xml:space="preserve">Identifikačné číslo pre daň z pridanej hodnoty - povinné len pre subjekty zo SR </t>
        </r>
      </text>
    </comment>
    <comment ref="B162" authorId="0">
      <text>
        <r>
          <rPr>
            <sz val="9"/>
            <color indexed="81"/>
            <rFont val="Tahoma"/>
            <family val="2"/>
            <charset val="238"/>
          </rPr>
          <t>v prípade kolektívneho štatutárneho orgánu uvedie žiadateľ údaje za všetkých členov
* Možnosť rozbalenia ďaľších dvoch riadkov kliknutím na znak "+" vľavo
** V prípade potreby viac ako troch riadkov je potrebné ručne pridať ďaľšie riadky</t>
        </r>
      </text>
    </comment>
    <comment ref="B167" authorId="0">
      <text>
        <r>
          <rPr>
            <sz val="9"/>
            <color indexed="81"/>
            <rFont val="Tahoma"/>
            <family val="2"/>
            <charset val="238"/>
          </rPr>
          <t>Uveďte hlavný predmet činnosti Vašej organizácie vzťahujúci sa k aktivitám projektu.</t>
        </r>
      </text>
    </comment>
    <comment ref="B169" authorId="0">
      <text>
        <r>
          <rPr>
            <sz val="9"/>
            <color indexed="81"/>
            <rFont val="Tahoma"/>
            <family val="2"/>
            <charset val="238"/>
          </rPr>
          <t>vypĺňa sa v prípade, ak za žiadateľa s právnou subjektivitou bude vecný výkon realizácie zabezpečovať organizačná zložka, ktorá vystupuje samostatne, ale nemá vlastnú právnu subjektivitu (napr. fakulta univerzity, odštepný závod bez právnej subjektivity a pod.)</t>
        </r>
      </text>
    </comment>
    <comment ref="B170" authorId="0">
      <text>
        <r>
          <rPr>
            <sz val="9"/>
            <color indexed="81"/>
            <rFont val="Tahoma"/>
            <family val="2"/>
            <charset val="238"/>
          </rPr>
          <t>obec, PSČ, ulica, číslo, štát</t>
        </r>
      </text>
    </comment>
    <comment ref="B171" authorId="0">
      <text>
        <r>
          <rPr>
            <sz val="9"/>
            <color indexed="81"/>
            <rFont val="Tahoma"/>
            <family val="2"/>
            <charset val="238"/>
          </rPr>
          <t>vyplnia sa údaje o osobe/osobách oprávnených konať v mene organizačnej zložky zodpovednej za realizáciu projektu
* Možnosť rozbalenia ďaľších dvoch riadkov kliknutím na znak "+" vľavo
** V prípade potreby viac ako troch riadkov je potrebné ručne pridať ďaľšie riadky</t>
        </r>
      </text>
    </comment>
    <comment ref="B177" authorId="0">
      <text>
        <r>
          <rPr>
            <sz val="9"/>
            <color indexed="81"/>
            <rFont val="Tahoma"/>
            <family val="2"/>
            <charset val="238"/>
          </rPr>
          <t>žiadateľ uvedie jednu osobu alebo max. dve osoby, ktorým budú doručované písomnosti a informácie v konaní o žiadosti o NFP a uvedie adresu, na ktorú majú byť doručované písomnosti (akékoľvek písomnosti sa budú doručovať výlučne na adresu uvedenú v tejto časti)</t>
        </r>
      </text>
    </comment>
    <comment ref="B178" authorId="0">
      <text>
        <r>
          <rPr>
            <sz val="9"/>
            <color indexed="81"/>
            <rFont val="Tahoma"/>
            <family val="2"/>
            <charset val="238"/>
          </rPr>
          <t>Možnosť pridania daľšej kontaktnej osoby kliknutím na znak "+" vľavo (Max. 2 kontaktné osoby za partnera)</t>
        </r>
      </text>
    </comment>
    <comment ref="B181" authorId="0">
      <text>
        <r>
          <rPr>
            <sz val="9"/>
            <color indexed="81"/>
            <rFont val="Tahoma"/>
            <family val="2"/>
            <charset val="238"/>
          </rPr>
          <t>obec, PSČ, ulica, číslo, štát</t>
        </r>
      </text>
    </comment>
    <comment ref="B185" authorId="0">
      <text>
        <r>
          <rPr>
            <sz val="9"/>
            <color indexed="81"/>
            <rFont val="Tahoma"/>
            <family val="2"/>
            <charset val="238"/>
          </rPr>
          <t>obec, PSČ, ulica, číslo, štát</t>
        </r>
      </text>
    </comment>
    <comment ref="B280" authorId="0">
      <text>
        <r>
          <rPr>
            <sz val="9"/>
            <color indexed="81"/>
            <rFont val="Tahoma"/>
            <family val="2"/>
            <charset val="238"/>
          </rPr>
          <t>žiadateľ uvedie výdavky ERDF + štátny rozpočet</t>
        </r>
      </text>
    </comment>
    <comment ref="B289" authorId="0">
      <text>
        <r>
          <rPr>
            <sz val="9"/>
            <color indexed="81"/>
            <rFont val="Tahoma"/>
            <family val="2"/>
            <charset val="238"/>
          </rPr>
          <t>žiadateľ uvedie výdavky ERDF + štátny rozpočet</t>
        </r>
      </text>
    </comment>
    <comment ref="B309" authorId="0">
      <text>
        <r>
          <rPr>
            <sz val="9"/>
            <color indexed="81"/>
            <rFont val="Tahoma"/>
            <family val="2"/>
            <charset val="238"/>
          </rPr>
          <t>Žiadateľ vyberie identifikáciu cieľovej skupiny, ktorá bude priamo profitovať z realizácie navrhovaného projektu z definovaného číselníka.</t>
        </r>
      </text>
    </comment>
    <comment ref="F309" authorId="0">
      <text>
        <r>
          <rPr>
            <sz val="9"/>
            <color indexed="81"/>
            <rFont val="Tahoma"/>
            <family val="2"/>
            <charset val="238"/>
          </rPr>
          <t>Žiadateľ uvedie počet osôb v rámci vybranej cieľovej skupiny.</t>
        </r>
      </text>
    </comment>
    <comment ref="B310" authorId="0">
      <text>
        <r>
          <rPr>
            <sz val="9"/>
            <color indexed="81"/>
            <rFont val="Tahoma"/>
            <family val="2"/>
            <charset val="238"/>
          </rPr>
          <t xml:space="preserve">Žiadateľ popíše konkrétne akým spôsobom projekt ovplyvní vybranú cieľovú skupinu.  </t>
        </r>
      </text>
    </comment>
    <comment ref="B313" authorId="0">
      <text>
        <r>
          <rPr>
            <sz val="9"/>
            <color indexed="81"/>
            <rFont val="Tahoma"/>
            <family val="2"/>
            <charset val="238"/>
          </rPr>
          <t>Žiadateľ vyberie identifikáciu cieľovej skupiny, ktorá bude priamo profitovať z realizácie navrhovaného projektu z definovaného číselníka.</t>
        </r>
      </text>
    </comment>
    <comment ref="F313" authorId="0">
      <text>
        <r>
          <rPr>
            <sz val="9"/>
            <color indexed="81"/>
            <rFont val="Tahoma"/>
            <family val="2"/>
            <charset val="238"/>
          </rPr>
          <t>Žiadateľ uvedie počet osôb v rámci vybranej cieľovej skupiny.</t>
        </r>
      </text>
    </comment>
    <comment ref="B314" authorId="0">
      <text>
        <r>
          <rPr>
            <sz val="9"/>
            <color indexed="81"/>
            <rFont val="Tahoma"/>
            <family val="2"/>
            <charset val="238"/>
          </rPr>
          <t xml:space="preserve">Žiadateľ popíše konkrétne akým spôsobom projekt ovplyvní vybranú cieľovú skupinu.  </t>
        </r>
      </text>
    </comment>
    <comment ref="D324" authorId="0">
      <text>
        <r>
          <rPr>
            <sz val="9"/>
            <color indexed="81"/>
            <rFont val="Tahoma"/>
            <family val="2"/>
            <charset val="238"/>
          </rPr>
          <t>Žiadateľ uvedie mesiac a rok začiatku jednotlivých aktivít projektu.</t>
        </r>
      </text>
    </comment>
    <comment ref="F324" authorId="0">
      <text>
        <r>
          <rPr>
            <sz val="9"/>
            <color indexed="81"/>
            <rFont val="Tahoma"/>
            <family val="2"/>
            <charset val="238"/>
          </rPr>
          <t>Žiadateľ uvedie mesiac a rok konca jednotlivých aktivít projektu.</t>
        </r>
      </text>
    </comment>
    <comment ref="H324" authorId="0">
      <text>
        <r>
          <rPr>
            <sz val="9"/>
            <color indexed="81"/>
            <rFont val="Tahoma"/>
            <family val="2"/>
            <charset val="238"/>
          </rPr>
          <t>Žiadateľ uvedie partnera/ov, ktorý/í sa podieľajú na realizácii aktivity.</t>
        </r>
      </text>
    </comment>
    <comment ref="D326" authorId="0">
      <text>
        <r>
          <rPr>
            <sz val="9"/>
            <color indexed="81"/>
            <rFont val="Tahoma"/>
            <family val="2"/>
            <charset val="238"/>
          </rPr>
          <t>Žiadateľ uvedie mesiac a rok začiatku jednotlivých aktivít projektu.</t>
        </r>
      </text>
    </comment>
    <comment ref="F326" authorId="0">
      <text>
        <r>
          <rPr>
            <sz val="9"/>
            <color indexed="81"/>
            <rFont val="Tahoma"/>
            <family val="2"/>
            <charset val="238"/>
          </rPr>
          <t>Žiadateľ uvedie mesiac a rok konca jednotlivých aktivít projektu.</t>
        </r>
      </text>
    </comment>
    <comment ref="H326" authorId="0">
      <text>
        <r>
          <rPr>
            <sz val="9"/>
            <color indexed="81"/>
            <rFont val="Tahoma"/>
            <family val="2"/>
            <charset val="238"/>
          </rPr>
          <t>Žiadateľ uvedie partnera/ov, ktorý/í sa podieľajú na realizácii aktivity.</t>
        </r>
      </text>
    </comment>
    <comment ref="D328" authorId="0">
      <text>
        <r>
          <rPr>
            <sz val="9"/>
            <color indexed="81"/>
            <rFont val="Tahoma"/>
            <family val="2"/>
            <charset val="238"/>
          </rPr>
          <t>Žiadateľ uvedie mesiac a rok začiatku jednotlivých aktivít projektu.</t>
        </r>
      </text>
    </comment>
    <comment ref="F328" authorId="0">
      <text>
        <r>
          <rPr>
            <sz val="9"/>
            <color indexed="81"/>
            <rFont val="Tahoma"/>
            <family val="2"/>
            <charset val="238"/>
          </rPr>
          <t>Žiadateľ uvedie mesiac a rok konca jednotlivých aktivít projektu.</t>
        </r>
      </text>
    </comment>
    <comment ref="H328" authorId="0">
      <text>
        <r>
          <rPr>
            <sz val="9"/>
            <color indexed="81"/>
            <rFont val="Tahoma"/>
            <family val="2"/>
            <charset val="238"/>
          </rPr>
          <t>Žiadateľ uvedie partnera/ov, ktorý/í sa podieľajú na realizácii aktivity.</t>
        </r>
      </text>
    </comment>
    <comment ref="D332" authorId="0">
      <text>
        <r>
          <rPr>
            <sz val="9"/>
            <color indexed="81"/>
            <rFont val="Tahoma"/>
            <family val="2"/>
            <charset val="238"/>
          </rPr>
          <t>Žiadateľ uvedie mesiac a rok začiatku jednotlivých aktivít projektu.</t>
        </r>
      </text>
    </comment>
    <comment ref="F332" authorId="0">
      <text>
        <r>
          <rPr>
            <sz val="9"/>
            <color indexed="81"/>
            <rFont val="Tahoma"/>
            <family val="2"/>
            <charset val="238"/>
          </rPr>
          <t>Žiadateľ uvedie mesiac a rok konca jednotlivých aktivít projektu.</t>
        </r>
      </text>
    </comment>
    <comment ref="H332" authorId="0">
      <text>
        <r>
          <rPr>
            <sz val="9"/>
            <color indexed="81"/>
            <rFont val="Tahoma"/>
            <family val="2"/>
            <charset val="238"/>
          </rPr>
          <t>Žiadateľ uvedie partnera/ov, ktorý/í sa podieľajú na realizácii aktivity.</t>
        </r>
      </text>
    </comment>
    <comment ref="D334" authorId="0">
      <text>
        <r>
          <rPr>
            <sz val="9"/>
            <color indexed="81"/>
            <rFont val="Tahoma"/>
            <family val="2"/>
            <charset val="238"/>
          </rPr>
          <t>Žiadateľ uvedie mesiac a rok začiatku jednotlivých aktivít projektu.</t>
        </r>
      </text>
    </comment>
    <comment ref="F334" authorId="0">
      <text>
        <r>
          <rPr>
            <sz val="9"/>
            <color indexed="81"/>
            <rFont val="Tahoma"/>
            <family val="2"/>
            <charset val="238"/>
          </rPr>
          <t>Žiadateľ uvedie mesiac a rok konca jednotlivých aktivít projektu.</t>
        </r>
      </text>
    </comment>
    <comment ref="H334" authorId="0">
      <text>
        <r>
          <rPr>
            <sz val="9"/>
            <color indexed="81"/>
            <rFont val="Tahoma"/>
            <family val="2"/>
            <charset val="238"/>
          </rPr>
          <t>Žiadateľ uvedie partnera/ov, ktorý/í sa podieľajú na realizácii aktivity.</t>
        </r>
      </text>
    </comment>
    <comment ref="D336" authorId="0">
      <text>
        <r>
          <rPr>
            <sz val="9"/>
            <color indexed="81"/>
            <rFont val="Tahoma"/>
            <family val="2"/>
            <charset val="238"/>
          </rPr>
          <t>Žiadateľ uvedie mesiac a rok začiatku jednotlivých aktivít projektu.</t>
        </r>
      </text>
    </comment>
    <comment ref="F336" authorId="0">
      <text>
        <r>
          <rPr>
            <sz val="9"/>
            <color indexed="81"/>
            <rFont val="Tahoma"/>
            <family val="2"/>
            <charset val="238"/>
          </rPr>
          <t>Žiadateľ uvedie mesiac a rok konca jednotlivých aktivít projektu.</t>
        </r>
      </text>
    </comment>
    <comment ref="H336" authorId="0">
      <text>
        <r>
          <rPr>
            <sz val="9"/>
            <color indexed="81"/>
            <rFont val="Tahoma"/>
            <family val="2"/>
            <charset val="238"/>
          </rPr>
          <t>Žiadateľ uvedie partnera/ov, ktorý/í sa podieľajú na realizácii aktivity.</t>
        </r>
      </text>
    </comment>
    <comment ref="D338" authorId="0">
      <text>
        <r>
          <rPr>
            <sz val="9"/>
            <color indexed="81"/>
            <rFont val="Tahoma"/>
            <family val="2"/>
            <charset val="238"/>
          </rPr>
          <t>Žiadateľ uvedie mesiac a rok začiatku jednotlivých aktivít projektu.</t>
        </r>
      </text>
    </comment>
    <comment ref="F338" authorId="0">
      <text>
        <r>
          <rPr>
            <sz val="9"/>
            <color indexed="81"/>
            <rFont val="Tahoma"/>
            <family val="2"/>
            <charset val="238"/>
          </rPr>
          <t>Žiadateľ uvedie mesiac a rok konca jednotlivých aktivít projektu.</t>
        </r>
      </text>
    </comment>
    <comment ref="H338" authorId="0">
      <text>
        <r>
          <rPr>
            <sz val="9"/>
            <color indexed="81"/>
            <rFont val="Tahoma"/>
            <family val="2"/>
            <charset val="238"/>
          </rPr>
          <t>Žiadateľ uvedie partnera/ov, ktorý/í sa podieľajú na realizácii aktivity.</t>
        </r>
      </text>
    </comment>
    <comment ref="D340" authorId="0">
      <text>
        <r>
          <rPr>
            <sz val="9"/>
            <color indexed="81"/>
            <rFont val="Tahoma"/>
            <family val="2"/>
            <charset val="238"/>
          </rPr>
          <t>Žiadateľ uvedie mesiac a rok začiatku jednotlivých aktivít projektu.</t>
        </r>
      </text>
    </comment>
    <comment ref="F340" authorId="0">
      <text>
        <r>
          <rPr>
            <sz val="9"/>
            <color indexed="81"/>
            <rFont val="Tahoma"/>
            <family val="2"/>
            <charset val="238"/>
          </rPr>
          <t>Žiadateľ uvedie mesiac a rok konca jednotlivých aktivít projektu.</t>
        </r>
      </text>
    </comment>
    <comment ref="H340" authorId="0">
      <text>
        <r>
          <rPr>
            <sz val="9"/>
            <color indexed="81"/>
            <rFont val="Tahoma"/>
            <family val="2"/>
            <charset val="238"/>
          </rPr>
          <t>Žiadateľ uvedie partnera/ov, ktorý/í sa podieľajú na realizácii aktivity.</t>
        </r>
      </text>
    </comment>
    <comment ref="D344" authorId="0">
      <text>
        <r>
          <rPr>
            <sz val="9"/>
            <color indexed="81"/>
            <rFont val="Tahoma"/>
            <family val="2"/>
            <charset val="238"/>
          </rPr>
          <t>Žiadateľ uvedie mesiac a rok začiatku jednotlivých aktivít projektu.</t>
        </r>
      </text>
    </comment>
    <comment ref="F344" authorId="0">
      <text>
        <r>
          <rPr>
            <sz val="9"/>
            <color indexed="81"/>
            <rFont val="Tahoma"/>
            <family val="2"/>
            <charset val="238"/>
          </rPr>
          <t>Žiadateľ uvedie mesiac a rok konca jednotlivých aktivít projektu.</t>
        </r>
      </text>
    </comment>
    <comment ref="H344" authorId="0">
      <text>
        <r>
          <rPr>
            <sz val="9"/>
            <color indexed="81"/>
            <rFont val="Tahoma"/>
            <family val="2"/>
            <charset val="238"/>
          </rPr>
          <t>Žiadateľ uvedie partnera/ov, ktorý/í sa podieľajú na realizácii aktivity.</t>
        </r>
      </text>
    </comment>
    <comment ref="D346" authorId="0">
      <text>
        <r>
          <rPr>
            <sz val="9"/>
            <color indexed="81"/>
            <rFont val="Tahoma"/>
            <family val="2"/>
            <charset val="238"/>
          </rPr>
          <t>Žiadateľ uvedie mesiac a rok začiatku jednotlivých aktivít projektu.</t>
        </r>
      </text>
    </comment>
    <comment ref="F346" authorId="0">
      <text>
        <r>
          <rPr>
            <sz val="9"/>
            <color indexed="81"/>
            <rFont val="Tahoma"/>
            <family val="2"/>
            <charset val="238"/>
          </rPr>
          <t>Žiadateľ uvedie mesiac a rok konca jednotlivých aktivít projektu.</t>
        </r>
      </text>
    </comment>
    <comment ref="H346" authorId="0">
      <text>
        <r>
          <rPr>
            <sz val="9"/>
            <color indexed="81"/>
            <rFont val="Tahoma"/>
            <family val="2"/>
            <charset val="238"/>
          </rPr>
          <t>Žiadateľ uvedie partnera/ov, ktorý/í sa podieľajú na realizácii aktivity.</t>
        </r>
      </text>
    </comment>
    <comment ref="D348" authorId="0">
      <text>
        <r>
          <rPr>
            <sz val="9"/>
            <color indexed="81"/>
            <rFont val="Tahoma"/>
            <family val="2"/>
            <charset val="238"/>
          </rPr>
          <t>Žiadateľ uvedie mesiac a rok začiatku jednotlivých aktivít projektu.</t>
        </r>
      </text>
    </comment>
    <comment ref="F348" authorId="0">
      <text>
        <r>
          <rPr>
            <sz val="9"/>
            <color indexed="81"/>
            <rFont val="Tahoma"/>
            <family val="2"/>
            <charset val="238"/>
          </rPr>
          <t>Žiadateľ uvedie mesiac a rok konca jednotlivých aktivít projektu.</t>
        </r>
      </text>
    </comment>
    <comment ref="H348" authorId="0">
      <text>
        <r>
          <rPr>
            <sz val="9"/>
            <color indexed="81"/>
            <rFont val="Tahoma"/>
            <family val="2"/>
            <charset val="238"/>
          </rPr>
          <t>Žiadateľ uvedie partnera/ov, ktorý/í sa podieľajú na realizácii aktivity.</t>
        </r>
      </text>
    </comment>
    <comment ref="D350" authorId="0">
      <text>
        <r>
          <rPr>
            <sz val="9"/>
            <color indexed="81"/>
            <rFont val="Tahoma"/>
            <family val="2"/>
            <charset val="238"/>
          </rPr>
          <t>Žiadateľ uvedie mesiac a rok začiatku jednotlivých aktivít projektu.</t>
        </r>
      </text>
    </comment>
    <comment ref="F350" authorId="0">
      <text>
        <r>
          <rPr>
            <sz val="9"/>
            <color indexed="81"/>
            <rFont val="Tahoma"/>
            <family val="2"/>
            <charset val="238"/>
          </rPr>
          <t>Žiadateľ uvedie mesiac a rok konca jednotlivých aktivít projektu.</t>
        </r>
      </text>
    </comment>
    <comment ref="H350" authorId="0">
      <text>
        <r>
          <rPr>
            <sz val="9"/>
            <color indexed="81"/>
            <rFont val="Tahoma"/>
            <family val="2"/>
            <charset val="238"/>
          </rPr>
          <t>Žiadateľ uvedie partnera/ov, ktorý/í sa podieľajú na realizácii aktivity.</t>
        </r>
      </text>
    </comment>
    <comment ref="D352" authorId="0">
      <text>
        <r>
          <rPr>
            <sz val="9"/>
            <color indexed="81"/>
            <rFont val="Tahoma"/>
            <family val="2"/>
            <charset val="238"/>
          </rPr>
          <t>Žiadateľ uvedie mesiac a rok začiatku jednotlivých aktivít projektu.</t>
        </r>
      </text>
    </comment>
    <comment ref="F352" authorId="0">
      <text>
        <r>
          <rPr>
            <sz val="9"/>
            <color indexed="81"/>
            <rFont val="Tahoma"/>
            <family val="2"/>
            <charset val="238"/>
          </rPr>
          <t>Žiadateľ uvedie mesiac a rok konca jednotlivých aktivít projektu.</t>
        </r>
      </text>
    </comment>
    <comment ref="H352" authorId="0">
      <text>
        <r>
          <rPr>
            <sz val="9"/>
            <color indexed="81"/>
            <rFont val="Tahoma"/>
            <family val="2"/>
            <charset val="238"/>
          </rPr>
          <t>Žiadateľ uvedie partnera/ov, ktorý/í sa podieľajú na realizácii aktivity.</t>
        </r>
      </text>
    </comment>
    <comment ref="D356" authorId="0">
      <text>
        <r>
          <rPr>
            <sz val="9"/>
            <color indexed="81"/>
            <rFont val="Tahoma"/>
            <family val="2"/>
            <charset val="238"/>
          </rPr>
          <t>Žiadateľ uvedie mesiac a rok začiatku jednotlivých aktivít projektu.</t>
        </r>
      </text>
    </comment>
    <comment ref="F356" authorId="0">
      <text>
        <r>
          <rPr>
            <sz val="9"/>
            <color indexed="81"/>
            <rFont val="Tahoma"/>
            <family val="2"/>
            <charset val="238"/>
          </rPr>
          <t>Žiadateľ uvedie mesiac a rok konca jednotlivých aktivít projektu.</t>
        </r>
      </text>
    </comment>
    <comment ref="H356" authorId="0">
      <text>
        <r>
          <rPr>
            <sz val="9"/>
            <color indexed="81"/>
            <rFont val="Tahoma"/>
            <family val="2"/>
            <charset val="238"/>
          </rPr>
          <t>Žiadateľ uvedie partnera/ov, ktorý/í sa podieľajú na realizácii aktivity.</t>
        </r>
      </text>
    </comment>
    <comment ref="D358" authorId="0">
      <text>
        <r>
          <rPr>
            <sz val="9"/>
            <color indexed="81"/>
            <rFont val="Tahoma"/>
            <family val="2"/>
            <charset val="238"/>
          </rPr>
          <t>Žiadateľ uvedie mesiac a rok začiatku jednotlivých aktivít projektu.</t>
        </r>
      </text>
    </comment>
    <comment ref="F358" authorId="0">
      <text>
        <r>
          <rPr>
            <sz val="9"/>
            <color indexed="81"/>
            <rFont val="Tahoma"/>
            <family val="2"/>
            <charset val="238"/>
          </rPr>
          <t>Žiadateľ uvedie mesiac a rok konca jednotlivých aktivít projektu.</t>
        </r>
      </text>
    </comment>
    <comment ref="H358" authorId="0">
      <text>
        <r>
          <rPr>
            <sz val="9"/>
            <color indexed="81"/>
            <rFont val="Tahoma"/>
            <family val="2"/>
            <charset val="238"/>
          </rPr>
          <t>Žiadateľ uvedie partnera/ov, ktorý/í sa podieľajú na realizácii aktivity.</t>
        </r>
      </text>
    </comment>
    <comment ref="D360" authorId="0">
      <text>
        <r>
          <rPr>
            <sz val="9"/>
            <color indexed="81"/>
            <rFont val="Tahoma"/>
            <family val="2"/>
            <charset val="238"/>
          </rPr>
          <t>Žiadateľ uvedie mesiac a rok začiatku jednotlivých aktivít projektu.</t>
        </r>
      </text>
    </comment>
    <comment ref="F360" authorId="0">
      <text>
        <r>
          <rPr>
            <sz val="9"/>
            <color indexed="81"/>
            <rFont val="Tahoma"/>
            <family val="2"/>
            <charset val="238"/>
          </rPr>
          <t>Žiadateľ uvedie mesiac a rok konca jednotlivých aktivít projektu.</t>
        </r>
      </text>
    </comment>
    <comment ref="H360" authorId="0">
      <text>
        <r>
          <rPr>
            <sz val="9"/>
            <color indexed="81"/>
            <rFont val="Tahoma"/>
            <family val="2"/>
            <charset val="238"/>
          </rPr>
          <t>Žiadateľ uvedie partnera/ov, ktorý/í sa podieľajú na realizácii aktivity.</t>
        </r>
      </text>
    </comment>
    <comment ref="D362" authorId="0">
      <text>
        <r>
          <rPr>
            <sz val="9"/>
            <color indexed="81"/>
            <rFont val="Tahoma"/>
            <family val="2"/>
            <charset val="238"/>
          </rPr>
          <t>Žiadateľ uvedie mesiac a rok začiatku jednotlivých aktivít projektu.</t>
        </r>
      </text>
    </comment>
    <comment ref="F362" authorId="0">
      <text>
        <r>
          <rPr>
            <sz val="9"/>
            <color indexed="81"/>
            <rFont val="Tahoma"/>
            <family val="2"/>
            <charset val="238"/>
          </rPr>
          <t>Žiadateľ uvedie mesiac a rok konca jednotlivých aktivít projektu.</t>
        </r>
      </text>
    </comment>
    <comment ref="H362" authorId="0">
      <text>
        <r>
          <rPr>
            <sz val="9"/>
            <color indexed="81"/>
            <rFont val="Tahoma"/>
            <family val="2"/>
            <charset val="238"/>
          </rPr>
          <t>Žiadateľ uvedie partnera/ov, ktorý/í sa podieľajú na realizácii aktivity.</t>
        </r>
      </text>
    </comment>
    <comment ref="D364" authorId="0">
      <text>
        <r>
          <rPr>
            <sz val="9"/>
            <color indexed="81"/>
            <rFont val="Tahoma"/>
            <family val="2"/>
            <charset val="238"/>
          </rPr>
          <t>Žiadateľ uvedie mesiac a rok začiatku jednotlivých aktivít projektu.</t>
        </r>
      </text>
    </comment>
    <comment ref="F364" authorId="0">
      <text>
        <r>
          <rPr>
            <sz val="9"/>
            <color indexed="81"/>
            <rFont val="Tahoma"/>
            <family val="2"/>
            <charset val="238"/>
          </rPr>
          <t>Žiadateľ uvedie mesiac a rok konca jednotlivých aktivít projektu.</t>
        </r>
      </text>
    </comment>
    <comment ref="H364" authorId="0">
      <text>
        <r>
          <rPr>
            <sz val="9"/>
            <color indexed="81"/>
            <rFont val="Tahoma"/>
            <family val="2"/>
            <charset val="238"/>
          </rPr>
          <t>Žiadateľ uvedie partnera/ov, ktorý/í sa podieľajú na realizácii aktivity.</t>
        </r>
      </text>
    </comment>
    <comment ref="B368" authorId="0">
      <text>
        <r>
          <rPr>
            <sz val="9"/>
            <color indexed="81"/>
            <rFont val="Tahoma"/>
            <family val="2"/>
            <charset val="238"/>
          </rPr>
          <t>uvedie sa poradové číslo aktivity a názov aktivity – z predvolených</t>
        </r>
      </text>
    </comment>
    <comment ref="D368" authorId="0">
      <text>
        <r>
          <rPr>
            <sz val="9"/>
            <color indexed="81"/>
            <rFont val="Tahoma"/>
            <family val="2"/>
            <charset val="238"/>
          </rPr>
          <t>Žiadateľ uvedie mesiac a rok začiatku jednotlivých aktivít projektu.</t>
        </r>
      </text>
    </comment>
    <comment ref="F368" authorId="0">
      <text>
        <r>
          <rPr>
            <sz val="9"/>
            <color indexed="81"/>
            <rFont val="Tahoma"/>
            <family val="2"/>
            <charset val="238"/>
          </rPr>
          <t>Žiadateľ uvedie mesiac a rok konca jednotlivých aktivít projektu.</t>
        </r>
      </text>
    </comment>
    <comment ref="H368" authorId="0">
      <text>
        <r>
          <rPr>
            <sz val="9"/>
            <color indexed="81"/>
            <rFont val="Tahoma"/>
            <family val="2"/>
            <charset val="238"/>
          </rPr>
          <t>Žiadateľ uvedie partnera/ov, ktorý/í sa podieľajú na realizácii aktivity.</t>
        </r>
      </text>
    </comment>
    <comment ref="D370" authorId="0">
      <text>
        <r>
          <rPr>
            <sz val="9"/>
            <color indexed="81"/>
            <rFont val="Tahoma"/>
            <family val="2"/>
            <charset val="238"/>
          </rPr>
          <t>Žiadateľ uvedie mesiac a rok začiatku jednotlivých aktivít projektu.</t>
        </r>
      </text>
    </comment>
    <comment ref="F370" authorId="0">
      <text>
        <r>
          <rPr>
            <sz val="9"/>
            <color indexed="81"/>
            <rFont val="Tahoma"/>
            <family val="2"/>
            <charset val="238"/>
          </rPr>
          <t>Žiadateľ uvedie mesiac a rok konca jednotlivých aktivít projektu.</t>
        </r>
      </text>
    </comment>
    <comment ref="H370" authorId="0">
      <text>
        <r>
          <rPr>
            <sz val="9"/>
            <color indexed="81"/>
            <rFont val="Tahoma"/>
            <family val="2"/>
            <charset val="238"/>
          </rPr>
          <t>Žiadateľ uvedie partnera/ov, ktorý/í sa podieľajú na realizácii aktivity.</t>
        </r>
      </text>
    </comment>
    <comment ref="D372" authorId="0">
      <text>
        <r>
          <rPr>
            <sz val="9"/>
            <color indexed="81"/>
            <rFont val="Tahoma"/>
            <family val="2"/>
            <charset val="238"/>
          </rPr>
          <t>Žiadateľ uvedie mesiac a rok začiatku jednotlivých aktivít projektu.</t>
        </r>
      </text>
    </comment>
    <comment ref="F372" authorId="0">
      <text>
        <r>
          <rPr>
            <sz val="9"/>
            <color indexed="81"/>
            <rFont val="Tahoma"/>
            <family val="2"/>
            <charset val="238"/>
          </rPr>
          <t>Žiadateľ uvedie mesiac a rok konca jednotlivých aktivít projektu.</t>
        </r>
      </text>
    </comment>
    <comment ref="H372" authorId="0">
      <text>
        <r>
          <rPr>
            <sz val="9"/>
            <color indexed="81"/>
            <rFont val="Tahoma"/>
            <family val="2"/>
            <charset val="238"/>
          </rPr>
          <t>Žiadateľ uvedie partnera/ov, ktorý/í sa podieľajú na realizácii aktivity.</t>
        </r>
      </text>
    </comment>
    <comment ref="D374" authorId="0">
      <text>
        <r>
          <rPr>
            <sz val="9"/>
            <color indexed="81"/>
            <rFont val="Tahoma"/>
            <family val="2"/>
            <charset val="238"/>
          </rPr>
          <t>Žiadateľ uvedie mesiac a rok začiatku jednotlivých aktivít projektu.</t>
        </r>
      </text>
    </comment>
    <comment ref="F374" authorId="0">
      <text>
        <r>
          <rPr>
            <sz val="9"/>
            <color indexed="81"/>
            <rFont val="Tahoma"/>
            <family val="2"/>
            <charset val="238"/>
          </rPr>
          <t>Žiadateľ uvedie mesiac a rok konca jednotlivých aktivít projektu.</t>
        </r>
      </text>
    </comment>
    <comment ref="H374" authorId="0">
      <text>
        <r>
          <rPr>
            <sz val="9"/>
            <color indexed="81"/>
            <rFont val="Tahoma"/>
            <family val="2"/>
            <charset val="238"/>
          </rPr>
          <t>Žiadateľ uvedie partnera/ov, ktorý/í sa podieľajú na realizácii aktivity.</t>
        </r>
      </text>
    </comment>
    <comment ref="D376" authorId="0">
      <text>
        <r>
          <rPr>
            <sz val="9"/>
            <color indexed="81"/>
            <rFont val="Tahoma"/>
            <family val="2"/>
            <charset val="238"/>
          </rPr>
          <t>Žiadateľ uvedie mesiac a rok začiatku jednotlivých aktivít projektu.</t>
        </r>
      </text>
    </comment>
    <comment ref="F376" authorId="0">
      <text>
        <r>
          <rPr>
            <sz val="9"/>
            <color indexed="81"/>
            <rFont val="Tahoma"/>
            <family val="2"/>
            <charset val="238"/>
          </rPr>
          <t>Žiadateľ uvedie mesiac a rok konca jednotlivých aktivít projektu.</t>
        </r>
      </text>
    </comment>
    <comment ref="H376" authorId="0">
      <text>
        <r>
          <rPr>
            <sz val="9"/>
            <color indexed="81"/>
            <rFont val="Tahoma"/>
            <family val="2"/>
            <charset val="238"/>
          </rPr>
          <t>Žiadateľ uvedie partnera/ov, ktorý/í sa podieľajú na realizácii aktivity.</t>
        </r>
      </text>
    </comment>
    <comment ref="D386" authorId="0">
      <text>
        <r>
          <rPr>
            <sz val="9"/>
            <color indexed="81"/>
            <rFont val="Tahoma"/>
            <family val="2"/>
            <charset val="238"/>
          </rPr>
          <t>Žiadateľ uvedie mesiac a rok začiatku jednotlivých aktivít projektu.</t>
        </r>
      </text>
    </comment>
    <comment ref="F386" authorId="0">
      <text>
        <r>
          <rPr>
            <sz val="9"/>
            <color indexed="81"/>
            <rFont val="Tahoma"/>
            <family val="2"/>
            <charset val="238"/>
          </rPr>
          <t>Žiadateľ uvedie mesiac a rok konca jednotlivých aktivít projektu.</t>
        </r>
      </text>
    </comment>
    <comment ref="H386" authorId="0">
      <text>
        <r>
          <rPr>
            <sz val="9"/>
            <color indexed="81"/>
            <rFont val="Tahoma"/>
            <family val="2"/>
            <charset val="238"/>
          </rPr>
          <t>Žiadateľ uvedie partnera/ov, ktorý/í sa podieľajú na realizácii aktivity.</t>
        </r>
      </text>
    </comment>
    <comment ref="D388" authorId="0">
      <text>
        <r>
          <rPr>
            <sz val="9"/>
            <color indexed="81"/>
            <rFont val="Tahoma"/>
            <family val="2"/>
            <charset val="238"/>
          </rPr>
          <t>Žiadateľ uvedie mesiac a rok začiatku jednotlivých aktivít projektu.</t>
        </r>
      </text>
    </comment>
    <comment ref="F388" authorId="0">
      <text>
        <r>
          <rPr>
            <sz val="9"/>
            <color indexed="81"/>
            <rFont val="Tahoma"/>
            <family val="2"/>
            <charset val="238"/>
          </rPr>
          <t>Žiadateľ uvedie mesiac a rok konca jednotlivých aktivít projektu.</t>
        </r>
      </text>
    </comment>
    <comment ref="H388" authorId="0">
      <text>
        <r>
          <rPr>
            <sz val="9"/>
            <color indexed="81"/>
            <rFont val="Tahoma"/>
            <family val="2"/>
            <charset val="238"/>
          </rPr>
          <t>Žiadateľ uvedie partnera/ov, ktorý/í sa podieľajú na realizácii aktivity.</t>
        </r>
      </text>
    </comment>
    <comment ref="D390" authorId="0">
      <text>
        <r>
          <rPr>
            <sz val="9"/>
            <color indexed="81"/>
            <rFont val="Tahoma"/>
            <family val="2"/>
            <charset val="238"/>
          </rPr>
          <t>Žiadateľ uvedie mesiac a rok začiatku jednotlivých aktivít projektu.</t>
        </r>
      </text>
    </comment>
    <comment ref="F390" authorId="0">
      <text>
        <r>
          <rPr>
            <sz val="9"/>
            <color indexed="81"/>
            <rFont val="Tahoma"/>
            <family val="2"/>
            <charset val="238"/>
          </rPr>
          <t>Žiadateľ uvedie mesiac a rok konca jednotlivých aktivít projektu.</t>
        </r>
      </text>
    </comment>
    <comment ref="H390" authorId="0">
      <text>
        <r>
          <rPr>
            <sz val="9"/>
            <color indexed="81"/>
            <rFont val="Tahoma"/>
            <family val="2"/>
            <charset val="238"/>
          </rPr>
          <t>Žiadateľ uvedie partnera/ov, ktorý/í sa podieľajú na realizácii aktivity.</t>
        </r>
      </text>
    </comment>
    <comment ref="D394" authorId="0">
      <text>
        <r>
          <rPr>
            <sz val="9"/>
            <color indexed="81"/>
            <rFont val="Tahoma"/>
            <family val="2"/>
            <charset val="238"/>
          </rPr>
          <t>Žiadateľ uvedie mesiac a rok začiatku jednotlivých aktivít projektu.</t>
        </r>
      </text>
    </comment>
    <comment ref="F394" authorId="0">
      <text>
        <r>
          <rPr>
            <sz val="9"/>
            <color indexed="81"/>
            <rFont val="Tahoma"/>
            <family val="2"/>
            <charset val="238"/>
          </rPr>
          <t>Žiadateľ uvedie mesiac a rok konca jednotlivých aktivít projektu.</t>
        </r>
      </text>
    </comment>
    <comment ref="H394" authorId="0">
      <text>
        <r>
          <rPr>
            <sz val="9"/>
            <color indexed="81"/>
            <rFont val="Tahoma"/>
            <family val="2"/>
            <charset val="238"/>
          </rPr>
          <t>Žiadateľ uvedie partnera/ov, ktorý/í sa podieľajú na realizácii aktivity.</t>
        </r>
      </text>
    </comment>
    <comment ref="D396" authorId="0">
      <text>
        <r>
          <rPr>
            <sz val="9"/>
            <color indexed="81"/>
            <rFont val="Tahoma"/>
            <family val="2"/>
            <charset val="238"/>
          </rPr>
          <t>Žiadateľ uvedie mesiac a rok začiatku jednotlivých aktivít projektu.</t>
        </r>
      </text>
    </comment>
    <comment ref="F396" authorId="0">
      <text>
        <r>
          <rPr>
            <sz val="9"/>
            <color indexed="81"/>
            <rFont val="Tahoma"/>
            <family val="2"/>
            <charset val="238"/>
          </rPr>
          <t>Žiadateľ uvedie mesiac a rok konca jednotlivých aktivít projektu.</t>
        </r>
      </text>
    </comment>
    <comment ref="H396" authorId="0">
      <text>
        <r>
          <rPr>
            <sz val="9"/>
            <color indexed="81"/>
            <rFont val="Tahoma"/>
            <family val="2"/>
            <charset val="238"/>
          </rPr>
          <t>Žiadateľ uvedie partnera/ov, ktorý/í sa podieľajú na realizácii aktivity.</t>
        </r>
      </text>
    </comment>
    <comment ref="D398" authorId="0">
      <text>
        <r>
          <rPr>
            <sz val="9"/>
            <color indexed="81"/>
            <rFont val="Tahoma"/>
            <family val="2"/>
            <charset val="238"/>
          </rPr>
          <t>Žiadateľ uvedie mesiac a rok začiatku jednotlivých aktivít projektu.</t>
        </r>
      </text>
    </comment>
    <comment ref="F398" authorId="0">
      <text>
        <r>
          <rPr>
            <sz val="9"/>
            <color indexed="81"/>
            <rFont val="Tahoma"/>
            <family val="2"/>
            <charset val="238"/>
          </rPr>
          <t>Žiadateľ uvedie mesiac a rok konca jednotlivých aktivít projektu.</t>
        </r>
      </text>
    </comment>
    <comment ref="H398" authorId="0">
      <text>
        <r>
          <rPr>
            <sz val="9"/>
            <color indexed="81"/>
            <rFont val="Tahoma"/>
            <family val="2"/>
            <charset val="238"/>
          </rPr>
          <t>Žiadateľ uvedie partnera/ov, ktorý/í sa podieľajú na realizácii aktivity.</t>
        </r>
      </text>
    </comment>
    <comment ref="D400" authorId="0">
      <text>
        <r>
          <rPr>
            <sz val="9"/>
            <color indexed="81"/>
            <rFont val="Tahoma"/>
            <family val="2"/>
            <charset val="238"/>
          </rPr>
          <t>Žiadateľ uvedie mesiac a rok začiatku jednotlivých aktivít projektu.</t>
        </r>
      </text>
    </comment>
    <comment ref="F400" authorId="0">
      <text>
        <r>
          <rPr>
            <sz val="9"/>
            <color indexed="81"/>
            <rFont val="Tahoma"/>
            <family val="2"/>
            <charset val="238"/>
          </rPr>
          <t>Žiadateľ uvedie mesiac a rok konca jednotlivých aktivít projektu.</t>
        </r>
      </text>
    </comment>
    <comment ref="H400" authorId="0">
      <text>
        <r>
          <rPr>
            <sz val="9"/>
            <color indexed="81"/>
            <rFont val="Tahoma"/>
            <family val="2"/>
            <charset val="238"/>
          </rPr>
          <t>Žiadateľ uvedie partnera/ov, ktorý/í sa podieľajú na realizácii aktivity.</t>
        </r>
      </text>
    </comment>
    <comment ref="D402" authorId="0">
      <text>
        <r>
          <rPr>
            <sz val="9"/>
            <color indexed="81"/>
            <rFont val="Tahoma"/>
            <family val="2"/>
            <charset val="238"/>
          </rPr>
          <t>Žiadateľ uvedie mesiac a rok začiatku jednotlivých aktivít projektu.</t>
        </r>
      </text>
    </comment>
    <comment ref="F402" authorId="0">
      <text>
        <r>
          <rPr>
            <sz val="9"/>
            <color indexed="81"/>
            <rFont val="Tahoma"/>
            <family val="2"/>
            <charset val="238"/>
          </rPr>
          <t>Žiadateľ uvedie mesiac a rok konca jednotlivých aktivít projektu.</t>
        </r>
      </text>
    </comment>
    <comment ref="H402" authorId="0">
      <text>
        <r>
          <rPr>
            <sz val="9"/>
            <color indexed="81"/>
            <rFont val="Tahoma"/>
            <family val="2"/>
            <charset val="238"/>
          </rPr>
          <t>Žiadateľ uvedie partnera/ov, ktorý/í sa podieľajú na realizácii aktivity.</t>
        </r>
      </text>
    </comment>
    <comment ref="D406" authorId="0">
      <text>
        <r>
          <rPr>
            <sz val="9"/>
            <color indexed="81"/>
            <rFont val="Tahoma"/>
            <family val="2"/>
            <charset val="238"/>
          </rPr>
          <t>Žiadateľ uvedie mesiac a rok začiatku jednotlivých aktivít projektu.</t>
        </r>
      </text>
    </comment>
    <comment ref="F406" authorId="0">
      <text>
        <r>
          <rPr>
            <sz val="9"/>
            <color indexed="81"/>
            <rFont val="Tahoma"/>
            <family val="2"/>
            <charset val="238"/>
          </rPr>
          <t>Žiadateľ uvedie mesiac a rok konca jednotlivých aktivít projektu.</t>
        </r>
      </text>
    </comment>
    <comment ref="H406" authorId="0">
      <text>
        <r>
          <rPr>
            <sz val="9"/>
            <color indexed="81"/>
            <rFont val="Tahoma"/>
            <family val="2"/>
            <charset val="238"/>
          </rPr>
          <t>Žiadateľ uvedie partnera/ov, ktorý/í sa podieľajú na realizácii aktivity.</t>
        </r>
      </text>
    </comment>
    <comment ref="D408" authorId="0">
      <text>
        <r>
          <rPr>
            <sz val="9"/>
            <color indexed="81"/>
            <rFont val="Tahoma"/>
            <family val="2"/>
            <charset val="238"/>
          </rPr>
          <t>Žiadateľ uvedie mesiac a rok začiatku jednotlivých aktivít projektu.</t>
        </r>
      </text>
    </comment>
    <comment ref="F408" authorId="0">
      <text>
        <r>
          <rPr>
            <sz val="9"/>
            <color indexed="81"/>
            <rFont val="Tahoma"/>
            <family val="2"/>
            <charset val="238"/>
          </rPr>
          <t>Žiadateľ uvedie mesiac a rok konca jednotlivých aktivít projektu.</t>
        </r>
      </text>
    </comment>
    <comment ref="H408" authorId="0">
      <text>
        <r>
          <rPr>
            <sz val="9"/>
            <color indexed="81"/>
            <rFont val="Tahoma"/>
            <family val="2"/>
            <charset val="238"/>
          </rPr>
          <t>Žiadateľ uvedie partnera/ov, ktorý/í sa podieľajú na realizácii aktivity.</t>
        </r>
      </text>
    </comment>
    <comment ref="D410" authorId="0">
      <text>
        <r>
          <rPr>
            <sz val="9"/>
            <color indexed="81"/>
            <rFont val="Tahoma"/>
            <family val="2"/>
            <charset val="238"/>
          </rPr>
          <t>Žiadateľ uvedie mesiac a rok začiatku jednotlivých aktivít projektu.</t>
        </r>
      </text>
    </comment>
    <comment ref="F410" authorId="0">
      <text>
        <r>
          <rPr>
            <sz val="9"/>
            <color indexed="81"/>
            <rFont val="Tahoma"/>
            <family val="2"/>
            <charset val="238"/>
          </rPr>
          <t>Žiadateľ uvedie mesiac a rok konca jednotlivých aktivít projektu.</t>
        </r>
      </text>
    </comment>
    <comment ref="H410" authorId="0">
      <text>
        <r>
          <rPr>
            <sz val="9"/>
            <color indexed="81"/>
            <rFont val="Tahoma"/>
            <family val="2"/>
            <charset val="238"/>
          </rPr>
          <t>Žiadateľ uvedie partnera/ov, ktorý/í sa podieľajú na realizácii aktivity.</t>
        </r>
      </text>
    </comment>
    <comment ref="D412" authorId="0">
      <text>
        <r>
          <rPr>
            <sz val="9"/>
            <color indexed="81"/>
            <rFont val="Tahoma"/>
            <family val="2"/>
            <charset val="238"/>
          </rPr>
          <t>Žiadateľ uvedie mesiac a rok začiatku jednotlivých aktivít projektu.</t>
        </r>
      </text>
    </comment>
    <comment ref="F412" authorId="0">
      <text>
        <r>
          <rPr>
            <sz val="9"/>
            <color indexed="81"/>
            <rFont val="Tahoma"/>
            <family val="2"/>
            <charset val="238"/>
          </rPr>
          <t>Žiadateľ uvedie mesiac a rok konca jednotlivých aktivít projektu.</t>
        </r>
      </text>
    </comment>
    <comment ref="H412" authorId="0">
      <text>
        <r>
          <rPr>
            <sz val="9"/>
            <color indexed="81"/>
            <rFont val="Tahoma"/>
            <family val="2"/>
            <charset val="238"/>
          </rPr>
          <t>Žiadateľ uvedie partnera/ov, ktorý/í sa podieľajú na realizácii aktivity.</t>
        </r>
      </text>
    </comment>
    <comment ref="D414" authorId="0">
      <text>
        <r>
          <rPr>
            <sz val="9"/>
            <color indexed="81"/>
            <rFont val="Tahoma"/>
            <family val="2"/>
            <charset val="238"/>
          </rPr>
          <t>Žiadateľ uvedie mesiac a rok začiatku jednotlivých aktivít projektu.</t>
        </r>
      </text>
    </comment>
    <comment ref="F414" authorId="0">
      <text>
        <r>
          <rPr>
            <sz val="9"/>
            <color indexed="81"/>
            <rFont val="Tahoma"/>
            <family val="2"/>
            <charset val="238"/>
          </rPr>
          <t>Žiadateľ uvedie mesiac a rok konca jednotlivých aktivít projektu.</t>
        </r>
      </text>
    </comment>
    <comment ref="H414" authorId="0">
      <text>
        <r>
          <rPr>
            <sz val="9"/>
            <color indexed="81"/>
            <rFont val="Tahoma"/>
            <family val="2"/>
            <charset val="238"/>
          </rPr>
          <t>Žiadateľ uvedie partnera/ov, ktorý/í sa podieľajú na realizácii aktivity.</t>
        </r>
      </text>
    </comment>
    <comment ref="D418" authorId="0">
      <text>
        <r>
          <rPr>
            <sz val="9"/>
            <color indexed="81"/>
            <rFont val="Tahoma"/>
            <family val="2"/>
            <charset val="238"/>
          </rPr>
          <t>Žiadateľ uvedie mesiac a rok začiatku jednotlivých aktivít projektu.</t>
        </r>
      </text>
    </comment>
    <comment ref="F418" authorId="0">
      <text>
        <r>
          <rPr>
            <sz val="9"/>
            <color indexed="81"/>
            <rFont val="Tahoma"/>
            <family val="2"/>
            <charset val="238"/>
          </rPr>
          <t>Žiadateľ uvedie mesiac a rok konca jednotlivých aktivít projektu.</t>
        </r>
      </text>
    </comment>
    <comment ref="H418" authorId="0">
      <text>
        <r>
          <rPr>
            <sz val="9"/>
            <color indexed="81"/>
            <rFont val="Tahoma"/>
            <family val="2"/>
            <charset val="238"/>
          </rPr>
          <t>Žiadateľ uvedie partnera/ov, ktorý/í sa podieľajú na realizácii aktivity.</t>
        </r>
      </text>
    </comment>
    <comment ref="D420" authorId="0">
      <text>
        <r>
          <rPr>
            <sz val="9"/>
            <color indexed="81"/>
            <rFont val="Tahoma"/>
            <family val="2"/>
            <charset val="238"/>
          </rPr>
          <t>Žiadateľ uvedie mesiac a rok začiatku jednotlivých aktivít projektu.</t>
        </r>
      </text>
    </comment>
    <comment ref="F420" authorId="0">
      <text>
        <r>
          <rPr>
            <sz val="9"/>
            <color indexed="81"/>
            <rFont val="Tahoma"/>
            <family val="2"/>
            <charset val="238"/>
          </rPr>
          <t>Žiadateľ uvedie mesiac a rok konca jednotlivých aktivít projektu.</t>
        </r>
      </text>
    </comment>
    <comment ref="H420" authorId="0">
      <text>
        <r>
          <rPr>
            <sz val="9"/>
            <color indexed="81"/>
            <rFont val="Tahoma"/>
            <family val="2"/>
            <charset val="238"/>
          </rPr>
          <t>Žiadateľ uvedie partnera/ov, ktorý/í sa podieľajú na realizácii aktivity.</t>
        </r>
      </text>
    </comment>
    <comment ref="D422" authorId="0">
      <text>
        <r>
          <rPr>
            <sz val="9"/>
            <color indexed="81"/>
            <rFont val="Tahoma"/>
            <family val="2"/>
            <charset val="238"/>
          </rPr>
          <t>Žiadateľ uvedie mesiac a rok začiatku jednotlivých aktivít projektu.</t>
        </r>
      </text>
    </comment>
    <comment ref="F422" authorId="0">
      <text>
        <r>
          <rPr>
            <sz val="9"/>
            <color indexed="81"/>
            <rFont val="Tahoma"/>
            <family val="2"/>
            <charset val="238"/>
          </rPr>
          <t>Žiadateľ uvedie mesiac a rok konca jednotlivých aktivít projektu.</t>
        </r>
      </text>
    </comment>
    <comment ref="H422" authorId="0">
      <text>
        <r>
          <rPr>
            <sz val="9"/>
            <color indexed="81"/>
            <rFont val="Tahoma"/>
            <family val="2"/>
            <charset val="238"/>
          </rPr>
          <t>Žiadateľ uvedie partnera/ov, ktorý/í sa podieľajú na realizácii aktivity.</t>
        </r>
      </text>
    </comment>
    <comment ref="D424" authorId="0">
      <text>
        <r>
          <rPr>
            <sz val="9"/>
            <color indexed="81"/>
            <rFont val="Tahoma"/>
            <family val="2"/>
            <charset val="238"/>
          </rPr>
          <t>Žiadateľ uvedie mesiac a rok začiatku jednotlivých aktivít projektu.</t>
        </r>
      </text>
    </comment>
    <comment ref="F424" authorId="0">
      <text>
        <r>
          <rPr>
            <sz val="9"/>
            <color indexed="81"/>
            <rFont val="Tahoma"/>
            <family val="2"/>
            <charset val="238"/>
          </rPr>
          <t>Žiadateľ uvedie mesiac a rok konca jednotlivých aktivít projektu.</t>
        </r>
      </text>
    </comment>
    <comment ref="H424" authorId="0">
      <text>
        <r>
          <rPr>
            <sz val="9"/>
            <color indexed="81"/>
            <rFont val="Tahoma"/>
            <family val="2"/>
            <charset val="238"/>
          </rPr>
          <t>Žiadateľ uvedie partnera/ov, ktorý/í sa podieľajú na realizácii aktivity.</t>
        </r>
      </text>
    </comment>
    <comment ref="D426" authorId="0">
      <text>
        <r>
          <rPr>
            <sz val="9"/>
            <color indexed="81"/>
            <rFont val="Tahoma"/>
            <family val="2"/>
            <charset val="238"/>
          </rPr>
          <t>Žiadateľ uvedie mesiac a rok začiatku jednotlivých aktivít projektu.</t>
        </r>
      </text>
    </comment>
    <comment ref="F426" authorId="0">
      <text>
        <r>
          <rPr>
            <sz val="9"/>
            <color indexed="81"/>
            <rFont val="Tahoma"/>
            <family val="2"/>
            <charset val="238"/>
          </rPr>
          <t>Žiadateľ uvedie mesiac a rok konca jednotlivých aktivít projektu.</t>
        </r>
      </text>
    </comment>
    <comment ref="H426" authorId="0">
      <text>
        <r>
          <rPr>
            <sz val="9"/>
            <color indexed="81"/>
            <rFont val="Tahoma"/>
            <family val="2"/>
            <charset val="238"/>
          </rPr>
          <t>Žiadateľ uvedie partnera/ov, ktorý/í sa podieľajú na realizácii aktivity.</t>
        </r>
      </text>
    </comment>
    <comment ref="B430" authorId="0">
      <text>
        <r>
          <rPr>
            <sz val="9"/>
            <color indexed="81"/>
            <rFont val="Tahoma"/>
            <family val="2"/>
            <charset val="238"/>
          </rPr>
          <t>uvedie sa poradové číslo aktivity a názov aktivity – z predvolených</t>
        </r>
      </text>
    </comment>
    <comment ref="D430" authorId="0">
      <text>
        <r>
          <rPr>
            <sz val="9"/>
            <color indexed="81"/>
            <rFont val="Tahoma"/>
            <family val="2"/>
            <charset val="238"/>
          </rPr>
          <t>Žiadateľ uvedie mesiac a rok začiatku jednotlivých aktivít projektu.</t>
        </r>
      </text>
    </comment>
    <comment ref="F430" authorId="0">
      <text>
        <r>
          <rPr>
            <sz val="9"/>
            <color indexed="81"/>
            <rFont val="Tahoma"/>
            <family val="2"/>
            <charset val="238"/>
          </rPr>
          <t>Žiadateľ uvedie mesiac a rok konca jednotlivých aktivít projektu.</t>
        </r>
      </text>
    </comment>
    <comment ref="H430" authorId="0">
      <text>
        <r>
          <rPr>
            <sz val="9"/>
            <color indexed="81"/>
            <rFont val="Tahoma"/>
            <family val="2"/>
            <charset val="238"/>
          </rPr>
          <t>Žiadateľ uvedie partnera/ov, ktorý/í sa podieľajú na realizácii aktivity.</t>
        </r>
      </text>
    </comment>
    <comment ref="B432" authorId="0">
      <text>
        <r>
          <rPr>
            <sz val="9"/>
            <color indexed="81"/>
            <rFont val="Tahoma"/>
            <family val="2"/>
            <charset val="238"/>
          </rPr>
          <t>uvedie sa poradové číslo aktivity a názov aktivity – z predvolených</t>
        </r>
      </text>
    </comment>
    <comment ref="D432" authorId="0">
      <text>
        <r>
          <rPr>
            <sz val="9"/>
            <color indexed="81"/>
            <rFont val="Tahoma"/>
            <family val="2"/>
            <charset val="238"/>
          </rPr>
          <t>Žiadateľ uvedie mesiac a rok začiatku jednotlivých aktivít projektu.</t>
        </r>
      </text>
    </comment>
    <comment ref="F432" authorId="0">
      <text>
        <r>
          <rPr>
            <sz val="9"/>
            <color indexed="81"/>
            <rFont val="Tahoma"/>
            <family val="2"/>
            <charset val="238"/>
          </rPr>
          <t>Žiadateľ uvedie mesiac a rok konca jednotlivých aktivít projektu.</t>
        </r>
      </text>
    </comment>
    <comment ref="H432" authorId="0">
      <text>
        <r>
          <rPr>
            <sz val="9"/>
            <color indexed="81"/>
            <rFont val="Tahoma"/>
            <family val="2"/>
            <charset val="238"/>
          </rPr>
          <t>Žiadateľ uvedie partnera/ov, ktorý/í sa podieľajú na realizácii aktivity.</t>
        </r>
      </text>
    </comment>
    <comment ref="D434" authorId="0">
      <text>
        <r>
          <rPr>
            <sz val="9"/>
            <color indexed="81"/>
            <rFont val="Tahoma"/>
            <family val="2"/>
            <charset val="238"/>
          </rPr>
          <t>Žiadateľ uvedie mesiac a rok začiatku jednotlivých aktivít projektu.</t>
        </r>
      </text>
    </comment>
    <comment ref="F434" authorId="0">
      <text>
        <r>
          <rPr>
            <sz val="9"/>
            <color indexed="81"/>
            <rFont val="Tahoma"/>
            <family val="2"/>
            <charset val="238"/>
          </rPr>
          <t>Žiadateľ uvedie mesiac a rok konca jednotlivých aktivít projektu.</t>
        </r>
      </text>
    </comment>
    <comment ref="H434" authorId="0">
      <text>
        <r>
          <rPr>
            <sz val="9"/>
            <color indexed="81"/>
            <rFont val="Tahoma"/>
            <family val="2"/>
            <charset val="238"/>
          </rPr>
          <t>Žiadateľ uvedie partnera/ov, ktorý/í sa podieľajú na realizácii aktivity.</t>
        </r>
      </text>
    </comment>
    <comment ref="D436" authorId="0">
      <text>
        <r>
          <rPr>
            <sz val="9"/>
            <color indexed="81"/>
            <rFont val="Tahoma"/>
            <family val="2"/>
            <charset val="238"/>
          </rPr>
          <t>Žiadateľ uvedie mesiac a rok začiatku jednotlivých aktivít projektu.</t>
        </r>
      </text>
    </comment>
    <comment ref="F436" authorId="0">
      <text>
        <r>
          <rPr>
            <sz val="9"/>
            <color indexed="81"/>
            <rFont val="Tahoma"/>
            <family val="2"/>
            <charset val="238"/>
          </rPr>
          <t>Žiadateľ uvedie mesiac a rok konca jednotlivých aktivít projektu.</t>
        </r>
      </text>
    </comment>
    <comment ref="H436" authorId="0">
      <text>
        <r>
          <rPr>
            <sz val="9"/>
            <color indexed="81"/>
            <rFont val="Tahoma"/>
            <family val="2"/>
            <charset val="238"/>
          </rPr>
          <t>Žiadateľ uvedie partnera/ov, ktorý/í sa podieľajú na realizácii aktivity.</t>
        </r>
      </text>
    </comment>
    <comment ref="D438" authorId="0">
      <text>
        <r>
          <rPr>
            <sz val="9"/>
            <color indexed="81"/>
            <rFont val="Tahoma"/>
            <family val="2"/>
            <charset val="238"/>
          </rPr>
          <t>Žiadateľ uvedie mesiac a rok začiatku jednotlivých aktivít projektu.</t>
        </r>
      </text>
    </comment>
    <comment ref="F438" authorId="0">
      <text>
        <r>
          <rPr>
            <sz val="9"/>
            <color indexed="81"/>
            <rFont val="Tahoma"/>
            <family val="2"/>
            <charset val="238"/>
          </rPr>
          <t>Žiadateľ uvedie mesiac a rok konca jednotlivých aktivít projektu.</t>
        </r>
      </text>
    </comment>
    <comment ref="H438" authorId="0">
      <text>
        <r>
          <rPr>
            <sz val="9"/>
            <color indexed="81"/>
            <rFont val="Tahoma"/>
            <family val="2"/>
            <charset val="238"/>
          </rPr>
          <t>Žiadateľ uvedie partnera/ov, ktorý/í sa podieľajú na realizácii aktivity.</t>
        </r>
      </text>
    </comment>
    <comment ref="B452" authorId="0">
      <text>
        <r>
          <rPr>
            <sz val="9"/>
            <color indexed="81"/>
            <rFont val="Tahoma"/>
            <family val="2"/>
            <charset val="238"/>
          </rPr>
          <t xml:space="preserve">ak relevantné žiadateľ uvedie východiskovú hodnotu (aktuálnu) MU, v opačnom prípade uvedie "0" (nula) </t>
        </r>
      </text>
    </comment>
    <comment ref="B457" authorId="0">
      <text>
        <r>
          <rPr>
            <sz val="9"/>
            <color indexed="81"/>
            <rFont val="Tahoma"/>
            <family val="2"/>
            <charset val="238"/>
          </rPr>
          <t>výber z číselníka</t>
        </r>
      </text>
    </comment>
    <comment ref="B458" authorId="0">
      <text>
        <r>
          <rPr>
            <sz val="9"/>
            <color indexed="81"/>
            <rFont val="Tahoma"/>
            <family val="2"/>
            <charset val="238"/>
          </rPr>
          <t>výber z číselníka</t>
        </r>
      </text>
    </comment>
    <comment ref="B459" authorId="0">
      <text>
        <r>
          <rPr>
            <sz val="9"/>
            <color indexed="81"/>
            <rFont val="Tahoma"/>
            <family val="2"/>
            <charset val="238"/>
          </rPr>
          <t>výber z číselníka
Upozornenie: označenie projektovej aktivity musí mať na začiatku zhodné písmeno s typom aktivity.
(Napr. Typ aktivity je C) tak projektová aktivita musí byť Cxx)</t>
        </r>
      </text>
    </comment>
    <comment ref="B460" authorId="0">
      <text>
        <r>
          <rPr>
            <sz val="9"/>
            <color indexed="81"/>
            <rFont val="Tahoma"/>
            <family val="2"/>
            <charset val="238"/>
          </rPr>
          <t>Žiadateľ jasne a stručne uvedie k čomu prispeje realizácia danej aktivity.</t>
        </r>
      </text>
    </comment>
    <comment ref="B461" authorId="0">
      <text>
        <r>
          <rPr>
            <sz val="9"/>
            <color indexed="81"/>
            <rFont val="Tahoma"/>
            <family val="2"/>
            <charset val="238"/>
          </rPr>
          <t>Merateľný ukazovateľ bude automaticky doplnený podľa zvojenej projektovej aktivity.</t>
        </r>
        <r>
          <rPr>
            <b/>
            <sz val="9"/>
            <color indexed="81"/>
            <rFont val="Tahoma"/>
            <family val="2"/>
            <charset val="238"/>
          </rPr>
          <t xml:space="preserve">
</t>
        </r>
        <r>
          <rPr>
            <sz val="9"/>
            <color indexed="81"/>
            <rFont val="Tahoma"/>
            <family val="2"/>
            <charset val="238"/>
          </rPr>
          <t xml:space="preserve">
Žiadateľ vyberie relevantné merateľné ukazovatele výstupu, ktoré majú byť realizáciou navrhovaných aktivít dosiahnuté a ktorými sa majú dosiahnuť ciele projektu. Každá aktivita musí mať priradený minimálne jeden merateľný ukazovateľ výstupu. Rovnaký výstup môže byť priradený k viacerým aktivitám v prípade, ak sa má dosiahnuť realizáciou viacerých aktivít. Hodnota výstupových merateľných ukazovateľov je následne pomerne určená vo vzťahu k jednotlivým aktivitám. Každý výstupový merateľný ukazovateľ musí mať priradenú plánovanú hodnotu (výber zo zoznamu preddefinovaných ukazovateľov).
Ak zvolenou aktivitou nebude naplnený merateľný ukazovateľ, v ďaľších bunkách sa uvedie N/A.</t>
        </r>
      </text>
    </comment>
    <comment ref="B462" authorId="0">
      <text>
        <r>
          <rPr>
            <sz val="9"/>
            <color indexed="81"/>
            <rFont val="Tahoma"/>
            <family val="2"/>
            <charset val="238"/>
          </rPr>
          <t>výber z číselníka</t>
        </r>
      </text>
    </comment>
    <comment ref="B463" authorId="0">
      <text>
        <r>
          <rPr>
            <sz val="9"/>
            <color indexed="81"/>
            <rFont val="Tahoma"/>
            <family val="2"/>
            <charset val="238"/>
          </rPr>
          <t xml:space="preserve">ak relevantné žiadateľ uvedie východiskovú hodnotu (aktuálnu) MU, v opačnom prípade uvedie "0" (nula) </t>
        </r>
      </text>
    </comment>
    <comment ref="B464" authorId="0">
      <text>
        <r>
          <rPr>
            <sz val="9"/>
            <color indexed="81"/>
            <rFont val="Tahoma"/>
            <family val="2"/>
            <charset val="238"/>
          </rPr>
          <t>žiadateľ uvedie cieľovú hodnotu MU (plánovanú, ktorá sa má dosiahnúť realizáciou aktivity)</t>
        </r>
      </text>
    </comment>
    <comment ref="B465" authorId="0">
      <text>
        <r>
          <rPr>
            <sz val="9"/>
            <color indexed="81"/>
            <rFont val="Tahoma"/>
            <family val="2"/>
            <charset val="238"/>
          </rPr>
          <t>mesiac, rok</t>
        </r>
      </text>
    </comment>
    <comment ref="B468" authorId="0">
      <text>
        <r>
          <rPr>
            <sz val="9"/>
            <color indexed="81"/>
            <rFont val="Tahoma"/>
            <family val="2"/>
            <charset val="238"/>
          </rPr>
          <t>výber z číselníka</t>
        </r>
      </text>
    </comment>
    <comment ref="B469" authorId="0">
      <text>
        <r>
          <rPr>
            <sz val="9"/>
            <color indexed="81"/>
            <rFont val="Tahoma"/>
            <family val="2"/>
            <charset val="238"/>
          </rPr>
          <t>výber z číselníka</t>
        </r>
      </text>
    </comment>
    <comment ref="B470" authorId="0">
      <text>
        <r>
          <rPr>
            <sz val="9"/>
            <color indexed="81"/>
            <rFont val="Tahoma"/>
            <family val="2"/>
            <charset val="238"/>
          </rPr>
          <t>výber z číselníka
Upozornenie: označenie projektovej aktivity musí mať na začiatku zhodné písmeno s typom aktivity.
(Napr. Typ aktivity je C) tak projektová aktivita musí byť Cxx)</t>
        </r>
      </text>
    </comment>
    <comment ref="B471" authorId="0">
      <text>
        <r>
          <rPr>
            <sz val="9"/>
            <color indexed="81"/>
            <rFont val="Tahoma"/>
            <family val="2"/>
            <charset val="238"/>
          </rPr>
          <t>Žiadateľ jasne a stručne uvedie k čomu prispeje realizácia danej aktivity.</t>
        </r>
      </text>
    </comment>
    <comment ref="B472" authorId="0">
      <text>
        <r>
          <rPr>
            <sz val="9"/>
            <color indexed="81"/>
            <rFont val="Tahoma"/>
            <family val="2"/>
            <charset val="238"/>
          </rPr>
          <t>Merateľný ukazovateľ bude automaticky doplnený podľa zvojenej projektovej aktivity.</t>
        </r>
        <r>
          <rPr>
            <b/>
            <sz val="9"/>
            <color indexed="81"/>
            <rFont val="Tahoma"/>
            <family val="2"/>
            <charset val="238"/>
          </rPr>
          <t xml:space="preserve">
</t>
        </r>
        <r>
          <rPr>
            <sz val="9"/>
            <color indexed="81"/>
            <rFont val="Tahoma"/>
            <family val="2"/>
            <charset val="238"/>
          </rPr>
          <t xml:space="preserve">
Žiadateľ vyberie relevantné merateľné ukazovatele výstupu, ktoré majú byť realizáciou navrhovaných aktivít dosiahnuté a ktorými sa majú dosiahnuť ciele projektu. Každá aktivita musí mať priradený minimálne jeden merateľný ukazovateľ výstupu. Rovnaký výstup môže byť priradený k viacerým aktivitám v prípade, ak sa má dosiahnuť realizáciou viacerých aktivít. Hodnota výstupových merateľných ukazovateľov je následne pomerne určená vo vzťahu k jednotlivým aktivitám. Každý výstupový merateľný ukazovateľ musí mať priradenú plánovanú hodnotu (výber zo zoznamu preddefinovaných ukazovateľov).
Ak zvolenou aktivitou nebude naplnený merateľný ukazovateľ, v ďaľších bunkách sa uvedie N/A.</t>
        </r>
      </text>
    </comment>
    <comment ref="B473" authorId="0">
      <text>
        <r>
          <rPr>
            <sz val="9"/>
            <color indexed="81"/>
            <rFont val="Tahoma"/>
            <family val="2"/>
            <charset val="238"/>
          </rPr>
          <t>výber z číselníka</t>
        </r>
      </text>
    </comment>
    <comment ref="B474" authorId="0">
      <text>
        <r>
          <rPr>
            <sz val="9"/>
            <color indexed="81"/>
            <rFont val="Tahoma"/>
            <family val="2"/>
            <charset val="238"/>
          </rPr>
          <t xml:space="preserve">ak relevantné žiadateľ uvedie východiskovú hodnotu (aktuálnu) MU, v opačnom prípade uvedie "0" (nula) </t>
        </r>
      </text>
    </comment>
    <comment ref="B475" authorId="0">
      <text>
        <r>
          <rPr>
            <sz val="9"/>
            <color indexed="81"/>
            <rFont val="Tahoma"/>
            <family val="2"/>
            <charset val="238"/>
          </rPr>
          <t>žiadateľ uvedie cieľovú hodnotu MU (plánovanú, ktorá sa má dosiahnúť realizáciou aktivity)</t>
        </r>
      </text>
    </comment>
    <comment ref="B476" authorId="0">
      <text>
        <r>
          <rPr>
            <sz val="9"/>
            <color indexed="81"/>
            <rFont val="Tahoma"/>
            <family val="2"/>
            <charset val="238"/>
          </rPr>
          <t>mesiac, rok</t>
        </r>
      </text>
    </comment>
    <comment ref="B479" authorId="0">
      <text>
        <r>
          <rPr>
            <sz val="9"/>
            <color indexed="81"/>
            <rFont val="Tahoma"/>
            <family val="2"/>
            <charset val="238"/>
          </rPr>
          <t>výber z číselníka</t>
        </r>
      </text>
    </comment>
    <comment ref="B480" authorId="0">
      <text>
        <r>
          <rPr>
            <sz val="9"/>
            <color indexed="81"/>
            <rFont val="Tahoma"/>
            <family val="2"/>
            <charset val="238"/>
          </rPr>
          <t>výber z číselníka</t>
        </r>
      </text>
    </comment>
    <comment ref="B481" authorId="0">
      <text>
        <r>
          <rPr>
            <sz val="9"/>
            <color indexed="81"/>
            <rFont val="Tahoma"/>
            <family val="2"/>
            <charset val="238"/>
          </rPr>
          <t>výber z číselníka
Upozornenie: označenie projektovej aktivity musí mať na začiatku zhodné písmeno s typom aktivity.
(Napr. Typ aktivity je C) tak projektová aktivita musí byť Cxx)</t>
        </r>
      </text>
    </comment>
    <comment ref="B482" authorId="0">
      <text>
        <r>
          <rPr>
            <sz val="9"/>
            <color indexed="81"/>
            <rFont val="Tahoma"/>
            <family val="2"/>
            <charset val="238"/>
          </rPr>
          <t>Žiadateľ jasne a stručne uvedie k čomu prispeje realizácia danej aktivity.</t>
        </r>
      </text>
    </comment>
    <comment ref="B483" authorId="0">
      <text>
        <r>
          <rPr>
            <sz val="9"/>
            <color indexed="81"/>
            <rFont val="Tahoma"/>
            <family val="2"/>
            <charset val="238"/>
          </rPr>
          <t>Merateľný ukazovateľ bude automaticky doplnený podľa zvojenej projektovej aktivity.</t>
        </r>
        <r>
          <rPr>
            <b/>
            <sz val="9"/>
            <color indexed="81"/>
            <rFont val="Tahoma"/>
            <family val="2"/>
            <charset val="238"/>
          </rPr>
          <t xml:space="preserve">
</t>
        </r>
        <r>
          <rPr>
            <sz val="9"/>
            <color indexed="81"/>
            <rFont val="Tahoma"/>
            <family val="2"/>
            <charset val="238"/>
          </rPr>
          <t xml:space="preserve">
Žiadateľ vyberie relevantné merateľné ukazovatele výstupu, ktoré majú byť realizáciou navrhovaných aktivít dosiahnuté a ktorými sa majú dosiahnuť ciele projektu. Každá aktivita musí mať priradený minimálne jeden merateľný ukazovateľ výstupu. Rovnaký výstup môže byť priradený k viacerým aktivitám v prípade, ak sa má dosiahnuť realizáciou viacerých aktivít. Hodnota výstupových merateľných ukazovateľov je následne pomerne určená vo vzťahu k jednotlivým aktivitám. Každý výstupový merateľný ukazovateľ musí mať priradenú plánovanú hodnotu (výber zo zoznamu preddefinovaných ukazovateľov).
Ak zvolenou aktivitou nebude naplnený merateľný ukazovateľ, v ďaľších bunkách sa uvedie N/A.</t>
        </r>
      </text>
    </comment>
    <comment ref="B484" authorId="0">
      <text>
        <r>
          <rPr>
            <sz val="9"/>
            <color indexed="81"/>
            <rFont val="Tahoma"/>
            <family val="2"/>
            <charset val="238"/>
          </rPr>
          <t>výber z číselníka</t>
        </r>
      </text>
    </comment>
    <comment ref="B485" authorId="0">
      <text>
        <r>
          <rPr>
            <sz val="9"/>
            <color indexed="81"/>
            <rFont val="Tahoma"/>
            <family val="2"/>
            <charset val="238"/>
          </rPr>
          <t xml:space="preserve">ak relevantné žiadateľ uvedie východiskovú hodnotu (aktuálnu) MU, v opačnom prípade uvedie "0" (nula) </t>
        </r>
      </text>
    </comment>
    <comment ref="B486" authorId="0">
      <text>
        <r>
          <rPr>
            <sz val="9"/>
            <color indexed="81"/>
            <rFont val="Tahoma"/>
            <family val="2"/>
            <charset val="238"/>
          </rPr>
          <t>žiadateľ uvedie cieľovú hodnotu MU (plánovanú, ktorá sa má dosiahnúť realizáciou aktivity)</t>
        </r>
      </text>
    </comment>
    <comment ref="B487" authorId="0">
      <text>
        <r>
          <rPr>
            <sz val="9"/>
            <color indexed="81"/>
            <rFont val="Tahoma"/>
            <family val="2"/>
            <charset val="238"/>
          </rPr>
          <t>mesiac, rok</t>
        </r>
      </text>
    </comment>
    <comment ref="B490" authorId="0">
      <text>
        <r>
          <rPr>
            <sz val="9"/>
            <color indexed="81"/>
            <rFont val="Tahoma"/>
            <family val="2"/>
            <charset val="238"/>
          </rPr>
          <t>výber z číselníka</t>
        </r>
      </text>
    </comment>
    <comment ref="B491" authorId="0">
      <text>
        <r>
          <rPr>
            <sz val="9"/>
            <color indexed="81"/>
            <rFont val="Tahoma"/>
            <family val="2"/>
            <charset val="238"/>
          </rPr>
          <t>výber z číselníka</t>
        </r>
      </text>
    </comment>
    <comment ref="B492" authorId="0">
      <text>
        <r>
          <rPr>
            <sz val="9"/>
            <color indexed="81"/>
            <rFont val="Tahoma"/>
            <family val="2"/>
            <charset val="238"/>
          </rPr>
          <t>výber z číselníka
Upozornenie: označenie projektovej aktivity musí mať na začiatku zhodné písmeno s typom aktivity.
(Napr. Typ aktivity je C) tak projektová aktivita musí byť Cxx)</t>
        </r>
      </text>
    </comment>
    <comment ref="B493" authorId="0">
      <text>
        <r>
          <rPr>
            <sz val="9"/>
            <color indexed="81"/>
            <rFont val="Tahoma"/>
            <family val="2"/>
            <charset val="238"/>
          </rPr>
          <t>Žiadateľ jasne a stručne uvedie k čomu prispeje realizácia danej aktivity.</t>
        </r>
      </text>
    </comment>
    <comment ref="B494" authorId="0">
      <text>
        <r>
          <rPr>
            <sz val="9"/>
            <color indexed="81"/>
            <rFont val="Tahoma"/>
            <family val="2"/>
            <charset val="238"/>
          </rPr>
          <t>Merateľný ukazovateľ bude automaticky doplnený podľa zvojenej projektovej aktivity.</t>
        </r>
        <r>
          <rPr>
            <b/>
            <sz val="9"/>
            <color indexed="81"/>
            <rFont val="Tahoma"/>
            <family val="2"/>
            <charset val="238"/>
          </rPr>
          <t xml:space="preserve">
</t>
        </r>
        <r>
          <rPr>
            <sz val="9"/>
            <color indexed="81"/>
            <rFont val="Tahoma"/>
            <family val="2"/>
            <charset val="238"/>
          </rPr>
          <t xml:space="preserve">
Žiadateľ vyberie relevantné merateľné ukazovatele výstupu, ktoré majú byť realizáciou navrhovaných aktivít dosiahnuté a ktorými sa majú dosiahnuť ciele projektu. Každá aktivita musí mať priradený minimálne jeden merateľný ukazovateľ výstupu. Rovnaký výstup môže byť priradený k viacerým aktivitám v prípade, ak sa má dosiahnuť realizáciou viacerých aktivít. Hodnota výstupových merateľných ukazovateľov je následne pomerne určená vo vzťahu k jednotlivým aktivitám. Každý výstupový merateľný ukazovateľ musí mať priradenú plánovanú hodnotu (výber zo zoznamu preddefinovaných ukazovateľov).
Ak zvolenou aktivitou nebude naplnený merateľný ukazovateľ, v ďaľších bunkách sa uvedie N/A.</t>
        </r>
      </text>
    </comment>
    <comment ref="B495" authorId="0">
      <text>
        <r>
          <rPr>
            <sz val="9"/>
            <color indexed="81"/>
            <rFont val="Tahoma"/>
            <family val="2"/>
            <charset val="238"/>
          </rPr>
          <t>výber z číselníka</t>
        </r>
      </text>
    </comment>
    <comment ref="B496" authorId="0">
      <text>
        <r>
          <rPr>
            <sz val="9"/>
            <color indexed="81"/>
            <rFont val="Tahoma"/>
            <family val="2"/>
            <charset val="238"/>
          </rPr>
          <t xml:space="preserve">ak relevantné žiadateľ uvedie východiskovú hodnotu (aktuálnu) MU, v opačnom prípade uvedie "0" (nula) </t>
        </r>
      </text>
    </comment>
    <comment ref="B497" authorId="0">
      <text>
        <r>
          <rPr>
            <sz val="9"/>
            <color indexed="81"/>
            <rFont val="Tahoma"/>
            <family val="2"/>
            <charset val="238"/>
          </rPr>
          <t>žiadateľ uvedie cieľovú hodnotu MU (plánovanú, ktorá sa má dosiahnúť realizáciou aktivity)</t>
        </r>
      </text>
    </comment>
    <comment ref="B498" authorId="0">
      <text>
        <r>
          <rPr>
            <sz val="9"/>
            <color indexed="81"/>
            <rFont val="Tahoma"/>
            <family val="2"/>
            <charset val="238"/>
          </rPr>
          <t>mesiac, rok</t>
        </r>
      </text>
    </comment>
    <comment ref="B501" authorId="0">
      <text>
        <r>
          <rPr>
            <sz val="9"/>
            <color indexed="81"/>
            <rFont val="Tahoma"/>
            <family val="2"/>
            <charset val="238"/>
          </rPr>
          <t>výber z číselníka</t>
        </r>
      </text>
    </comment>
    <comment ref="B502" authorId="0">
      <text>
        <r>
          <rPr>
            <sz val="9"/>
            <color indexed="81"/>
            <rFont val="Tahoma"/>
            <family val="2"/>
            <charset val="238"/>
          </rPr>
          <t>výber z číselníka</t>
        </r>
      </text>
    </comment>
    <comment ref="B503" authorId="0">
      <text>
        <r>
          <rPr>
            <sz val="9"/>
            <color indexed="81"/>
            <rFont val="Tahoma"/>
            <family val="2"/>
            <charset val="238"/>
          </rPr>
          <t>výber z číselníka
Upozornenie: označenie projektovej aktivity musí mať na začiatku zhodné písmeno s typom aktivity.
(Napr. Typ aktivity je C) tak projektová aktivita musí byť Cxx)</t>
        </r>
      </text>
    </comment>
    <comment ref="B504" authorId="0">
      <text>
        <r>
          <rPr>
            <sz val="9"/>
            <color indexed="81"/>
            <rFont val="Tahoma"/>
            <family val="2"/>
            <charset val="238"/>
          </rPr>
          <t>Žiadateľ jasne a stručne uvedie k čomu prispeje realizácia danej aktivity.</t>
        </r>
      </text>
    </comment>
    <comment ref="B505" authorId="0">
      <text>
        <r>
          <rPr>
            <sz val="9"/>
            <color indexed="81"/>
            <rFont val="Tahoma"/>
            <family val="2"/>
            <charset val="238"/>
          </rPr>
          <t>Merateľný ukazovateľ bude automaticky doplnený podľa zvojenej projektovej aktivity.</t>
        </r>
        <r>
          <rPr>
            <b/>
            <sz val="9"/>
            <color indexed="81"/>
            <rFont val="Tahoma"/>
            <family val="2"/>
            <charset val="238"/>
          </rPr>
          <t xml:space="preserve">
</t>
        </r>
        <r>
          <rPr>
            <sz val="9"/>
            <color indexed="81"/>
            <rFont val="Tahoma"/>
            <family val="2"/>
            <charset val="238"/>
          </rPr>
          <t xml:space="preserve">
Žiadateľ vyberie relevantné merateľné ukazovatele výstupu, ktoré majú byť realizáciou navrhovaných aktivít dosiahnuté a ktorými sa majú dosiahnuť ciele projektu. Každá aktivita musí mať priradený minimálne jeden merateľný ukazovateľ výstupu. Rovnaký výstup môže byť priradený k viacerým aktivitám v prípade, ak sa má dosiahnuť realizáciou viacerých aktivít. Hodnota výstupových merateľných ukazovateľov je následne pomerne určená vo vzťahu k jednotlivým aktivitám. Každý výstupový merateľný ukazovateľ musí mať priradenú plánovanú hodnotu (výber zo zoznamu preddefinovaných ukazovateľov).
Ak zvolenou aktivitou nebude naplnený merateľný ukazovateľ, v ďaľších bunkách sa uvedie N/A.</t>
        </r>
      </text>
    </comment>
    <comment ref="B506" authorId="0">
      <text>
        <r>
          <rPr>
            <sz val="9"/>
            <color indexed="81"/>
            <rFont val="Tahoma"/>
            <family val="2"/>
            <charset val="238"/>
          </rPr>
          <t>výber z číselníka</t>
        </r>
      </text>
    </comment>
    <comment ref="B507" authorId="0">
      <text>
        <r>
          <rPr>
            <sz val="9"/>
            <color indexed="81"/>
            <rFont val="Tahoma"/>
            <family val="2"/>
            <charset val="238"/>
          </rPr>
          <t xml:space="preserve">ak relevantné žiadateľ uvedie východiskovú hodnotu (aktuálnu) MU, v opačnom prípade uvedie "0" (nula) </t>
        </r>
      </text>
    </comment>
    <comment ref="B508" authorId="0">
      <text>
        <r>
          <rPr>
            <sz val="9"/>
            <color indexed="81"/>
            <rFont val="Tahoma"/>
            <family val="2"/>
            <charset val="238"/>
          </rPr>
          <t>žiadateľ uvedie cieľovú hodnotu MU (plánovanú, ktorá sa má dosiahnúť realizáciou aktivity)</t>
        </r>
      </text>
    </comment>
    <comment ref="B509" authorId="0">
      <text>
        <r>
          <rPr>
            <sz val="9"/>
            <color indexed="81"/>
            <rFont val="Tahoma"/>
            <family val="2"/>
            <charset val="238"/>
          </rPr>
          <t>mesiac, rok</t>
        </r>
      </text>
    </comment>
    <comment ref="B512" authorId="0">
      <text>
        <r>
          <rPr>
            <sz val="9"/>
            <color indexed="81"/>
            <rFont val="Tahoma"/>
            <family val="2"/>
            <charset val="238"/>
          </rPr>
          <t>výber z číselníka</t>
        </r>
      </text>
    </comment>
    <comment ref="B513" authorId="0">
      <text>
        <r>
          <rPr>
            <sz val="9"/>
            <color indexed="81"/>
            <rFont val="Tahoma"/>
            <family val="2"/>
            <charset val="238"/>
          </rPr>
          <t>výber z číselníka</t>
        </r>
      </text>
    </comment>
    <comment ref="B514" authorId="0">
      <text>
        <r>
          <rPr>
            <sz val="9"/>
            <color indexed="81"/>
            <rFont val="Tahoma"/>
            <family val="2"/>
            <charset val="238"/>
          </rPr>
          <t>výber z číselníka
Upozornenie: označenie projektovej aktivity musí mať na začiatku zhodné písmeno s typom aktivity.
(Napr. Typ aktivity je C) tak projektová aktivita musí byť Cxx)</t>
        </r>
      </text>
    </comment>
    <comment ref="B515" authorId="0">
      <text>
        <r>
          <rPr>
            <sz val="9"/>
            <color indexed="81"/>
            <rFont val="Tahoma"/>
            <family val="2"/>
            <charset val="238"/>
          </rPr>
          <t>Žiadateľ jasne a stručne uvedie k čomu prispeje realizácia danej aktivity.</t>
        </r>
      </text>
    </comment>
    <comment ref="B516" authorId="0">
      <text>
        <r>
          <rPr>
            <sz val="9"/>
            <color indexed="81"/>
            <rFont val="Tahoma"/>
            <family val="2"/>
            <charset val="238"/>
          </rPr>
          <t>Merateľný ukazovateľ bude automaticky doplnený podľa zvojenej projektovej aktivity.</t>
        </r>
        <r>
          <rPr>
            <b/>
            <sz val="9"/>
            <color indexed="81"/>
            <rFont val="Tahoma"/>
            <family val="2"/>
            <charset val="238"/>
          </rPr>
          <t xml:space="preserve">
</t>
        </r>
        <r>
          <rPr>
            <sz val="9"/>
            <color indexed="81"/>
            <rFont val="Tahoma"/>
            <family val="2"/>
            <charset val="238"/>
          </rPr>
          <t xml:space="preserve">
Žiadateľ vyberie relevantné merateľné ukazovatele výstupu, ktoré majú byť realizáciou navrhovaných aktivít dosiahnuté a ktorými sa majú dosiahnuť ciele projektu. Každá aktivita musí mať priradený minimálne jeden merateľný ukazovateľ výstupu. Rovnaký výstup môže byť priradený k viacerým aktivitám v prípade, ak sa má dosiahnuť realizáciou viacerých aktivít. Hodnota výstupových merateľných ukazovateľov je následne pomerne určená vo vzťahu k jednotlivým aktivitám. Každý výstupový merateľný ukazovateľ musí mať priradenú plánovanú hodnotu (výber zo zoznamu preddefinovaných ukazovateľov).
Ak zvolenou aktivitou nebude naplnený merateľný ukazovateľ, v ďaľších bunkách sa uvedie N/A.</t>
        </r>
      </text>
    </comment>
    <comment ref="B517" authorId="0">
      <text>
        <r>
          <rPr>
            <sz val="9"/>
            <color indexed="81"/>
            <rFont val="Tahoma"/>
            <family val="2"/>
            <charset val="238"/>
          </rPr>
          <t>výber z číselníka</t>
        </r>
      </text>
    </comment>
    <comment ref="B518" authorId="0">
      <text>
        <r>
          <rPr>
            <sz val="9"/>
            <color indexed="81"/>
            <rFont val="Tahoma"/>
            <family val="2"/>
            <charset val="238"/>
          </rPr>
          <t xml:space="preserve">ak relevantné žiadateľ uvedie východiskovú hodnotu (aktuálnu) MU, v opačnom prípade uvedie "0" (nula) </t>
        </r>
      </text>
    </comment>
    <comment ref="B519" authorId="0">
      <text>
        <r>
          <rPr>
            <sz val="9"/>
            <color indexed="81"/>
            <rFont val="Tahoma"/>
            <family val="2"/>
            <charset val="238"/>
          </rPr>
          <t>žiadateľ uvedie cieľovú hodnotu MU (plánovanú, ktorá sa má dosiahnúť realizáciou aktivity)</t>
        </r>
      </text>
    </comment>
    <comment ref="B520" authorId="0">
      <text>
        <r>
          <rPr>
            <sz val="9"/>
            <color indexed="81"/>
            <rFont val="Tahoma"/>
            <family val="2"/>
            <charset val="238"/>
          </rPr>
          <t>mesiac, rok</t>
        </r>
      </text>
    </comment>
    <comment ref="B523" authorId="0">
      <text>
        <r>
          <rPr>
            <sz val="9"/>
            <color indexed="81"/>
            <rFont val="Tahoma"/>
            <family val="2"/>
            <charset val="238"/>
          </rPr>
          <t>výber z číselníka</t>
        </r>
      </text>
    </comment>
    <comment ref="B524" authorId="0">
      <text>
        <r>
          <rPr>
            <sz val="9"/>
            <color indexed="81"/>
            <rFont val="Tahoma"/>
            <family val="2"/>
            <charset val="238"/>
          </rPr>
          <t>výber z číselníka</t>
        </r>
      </text>
    </comment>
    <comment ref="B525" authorId="0">
      <text>
        <r>
          <rPr>
            <sz val="9"/>
            <color indexed="81"/>
            <rFont val="Tahoma"/>
            <family val="2"/>
            <charset val="238"/>
          </rPr>
          <t>výber z číselníka
Upozornenie: označenie projektovej aktivity musí mať na začiatku zhodné písmeno s typom aktivity.
(Napr. Typ aktivity je C) tak projektová aktivita musí byť Cxx)</t>
        </r>
      </text>
    </comment>
    <comment ref="B526" authorId="0">
      <text>
        <r>
          <rPr>
            <sz val="9"/>
            <color indexed="81"/>
            <rFont val="Tahoma"/>
            <family val="2"/>
            <charset val="238"/>
          </rPr>
          <t>Žiadateľ jasne a stručne uvedie k čomu prispeje realizácia danej aktivity.</t>
        </r>
      </text>
    </comment>
    <comment ref="B527" authorId="0">
      <text>
        <r>
          <rPr>
            <sz val="9"/>
            <color indexed="81"/>
            <rFont val="Tahoma"/>
            <family val="2"/>
            <charset val="238"/>
          </rPr>
          <t>Merateľný ukazovateľ bude automaticky doplnený podľa zvojenej projektovej aktivity.</t>
        </r>
        <r>
          <rPr>
            <b/>
            <sz val="9"/>
            <color indexed="81"/>
            <rFont val="Tahoma"/>
            <family val="2"/>
            <charset val="238"/>
          </rPr>
          <t xml:space="preserve">
</t>
        </r>
        <r>
          <rPr>
            <sz val="9"/>
            <color indexed="81"/>
            <rFont val="Tahoma"/>
            <family val="2"/>
            <charset val="238"/>
          </rPr>
          <t xml:space="preserve">
Žiadateľ vyberie relevantné merateľné ukazovatele výstupu, ktoré majú byť realizáciou navrhovaných aktivít dosiahnuté a ktorými sa majú dosiahnuť ciele projektu. Každá aktivita musí mať priradený minimálne jeden merateľný ukazovateľ výstupu. Rovnaký výstup môže byť priradený k viacerým aktivitám v prípade, ak sa má dosiahnuť realizáciou viacerých aktivít. Hodnota výstupových merateľných ukazovateľov je následne pomerne určená vo vzťahu k jednotlivým aktivitám. Každý výstupový merateľný ukazovateľ musí mať priradenú plánovanú hodnotu (výber zo zoznamu preddefinovaných ukazovateľov).
Ak zvolenou aktivitou nebude naplnený merateľný ukazovateľ, v ďaľších bunkách sa uvedie N/A.</t>
        </r>
      </text>
    </comment>
    <comment ref="B528" authorId="0">
      <text>
        <r>
          <rPr>
            <sz val="9"/>
            <color indexed="81"/>
            <rFont val="Tahoma"/>
            <family val="2"/>
            <charset val="238"/>
          </rPr>
          <t>výber z číselníka</t>
        </r>
      </text>
    </comment>
    <comment ref="B529" authorId="0">
      <text>
        <r>
          <rPr>
            <sz val="9"/>
            <color indexed="81"/>
            <rFont val="Tahoma"/>
            <family val="2"/>
            <charset val="238"/>
          </rPr>
          <t xml:space="preserve">ak relevantné žiadateľ uvedie východiskovú hodnotu (aktuálnu) MU, v opačnom prípade uvedie "0" (nula) </t>
        </r>
      </text>
    </comment>
    <comment ref="B530" authorId="0">
      <text>
        <r>
          <rPr>
            <sz val="9"/>
            <color indexed="81"/>
            <rFont val="Tahoma"/>
            <family val="2"/>
            <charset val="238"/>
          </rPr>
          <t>žiadateľ uvedie cieľovú hodnotu MU (plánovanú, ktorá sa má dosiahnúť realizáciou aktivity)</t>
        </r>
      </text>
    </comment>
    <comment ref="B531" authorId="0">
      <text>
        <r>
          <rPr>
            <sz val="9"/>
            <color indexed="81"/>
            <rFont val="Tahoma"/>
            <family val="2"/>
            <charset val="238"/>
          </rPr>
          <t>mesiac, rok</t>
        </r>
      </text>
    </comment>
    <comment ref="B534" authorId="0">
      <text>
        <r>
          <rPr>
            <sz val="9"/>
            <color indexed="81"/>
            <rFont val="Tahoma"/>
            <family val="2"/>
            <charset val="238"/>
          </rPr>
          <t>výber z číselníka</t>
        </r>
      </text>
    </comment>
    <comment ref="B535" authorId="0">
      <text>
        <r>
          <rPr>
            <sz val="9"/>
            <color indexed="81"/>
            <rFont val="Tahoma"/>
            <family val="2"/>
            <charset val="238"/>
          </rPr>
          <t>výber z číselníka</t>
        </r>
      </text>
    </comment>
    <comment ref="B536" authorId="0">
      <text>
        <r>
          <rPr>
            <sz val="9"/>
            <color indexed="81"/>
            <rFont val="Tahoma"/>
            <family val="2"/>
            <charset val="238"/>
          </rPr>
          <t>výber z číselníka
Upozornenie: označenie projektovej aktivity musí mať na začiatku zhodné písmeno s typom aktivity.
(Napr. Typ aktivity je C) tak projektová aktivita musí byť Cxx)</t>
        </r>
      </text>
    </comment>
    <comment ref="B537" authorId="0">
      <text>
        <r>
          <rPr>
            <sz val="9"/>
            <color indexed="81"/>
            <rFont val="Tahoma"/>
            <family val="2"/>
            <charset val="238"/>
          </rPr>
          <t>Žiadateľ jasne a stručne uvedie k čomu prispeje realizácia danej aktivity.</t>
        </r>
      </text>
    </comment>
    <comment ref="B538" authorId="0">
      <text>
        <r>
          <rPr>
            <sz val="9"/>
            <color indexed="81"/>
            <rFont val="Tahoma"/>
            <family val="2"/>
            <charset val="238"/>
          </rPr>
          <t>Merateľný ukazovateľ bude automaticky doplnený podľa zvojenej projektovej aktivity.</t>
        </r>
        <r>
          <rPr>
            <b/>
            <sz val="9"/>
            <color indexed="81"/>
            <rFont val="Tahoma"/>
            <family val="2"/>
            <charset val="238"/>
          </rPr>
          <t xml:space="preserve">
</t>
        </r>
        <r>
          <rPr>
            <sz val="9"/>
            <color indexed="81"/>
            <rFont val="Tahoma"/>
            <family val="2"/>
            <charset val="238"/>
          </rPr>
          <t xml:space="preserve">
Žiadateľ vyberie relevantné merateľné ukazovatele výstupu, ktoré majú byť realizáciou navrhovaných aktivít dosiahnuté a ktorými sa majú dosiahnuť ciele projektu. Každá aktivita musí mať priradený minimálne jeden merateľný ukazovateľ výstupu. Rovnaký výstup môže byť priradený k viacerým aktivitám v prípade, ak sa má dosiahnuť realizáciou viacerých aktivít. Hodnota výstupových merateľných ukazovateľov je následne pomerne určená vo vzťahu k jednotlivým aktivitám. Každý výstupový merateľný ukazovateľ musí mať priradenú plánovanú hodnotu (výber zo zoznamu preddefinovaných ukazovateľov).
Ak zvolenou aktivitou nebude naplnený merateľný ukazovateľ, v ďaľších bunkách sa uvedie N/A.</t>
        </r>
      </text>
    </comment>
    <comment ref="B539" authorId="0">
      <text>
        <r>
          <rPr>
            <sz val="9"/>
            <color indexed="81"/>
            <rFont val="Tahoma"/>
            <family val="2"/>
            <charset val="238"/>
          </rPr>
          <t>výber z číselníka</t>
        </r>
      </text>
    </comment>
    <comment ref="B540" authorId="0">
      <text>
        <r>
          <rPr>
            <sz val="9"/>
            <color indexed="81"/>
            <rFont val="Tahoma"/>
            <family val="2"/>
            <charset val="238"/>
          </rPr>
          <t xml:space="preserve">ak relevantné žiadateľ uvedie východiskovú hodnotu (aktuálnu) MU, v opačnom prípade uvedie "0" (nula) </t>
        </r>
      </text>
    </comment>
    <comment ref="B541" authorId="0">
      <text>
        <r>
          <rPr>
            <sz val="9"/>
            <color indexed="81"/>
            <rFont val="Tahoma"/>
            <family val="2"/>
            <charset val="238"/>
          </rPr>
          <t>žiadateľ uvedie cieľovú hodnotu MU (plánovanú, ktorá sa má dosiahnúť realizáciou aktivity)</t>
        </r>
      </text>
    </comment>
    <comment ref="B542" authorId="0">
      <text>
        <r>
          <rPr>
            <sz val="9"/>
            <color indexed="81"/>
            <rFont val="Tahoma"/>
            <family val="2"/>
            <charset val="238"/>
          </rPr>
          <t>mesiac, rok</t>
        </r>
      </text>
    </comment>
    <comment ref="B545" authorId="0">
      <text>
        <r>
          <rPr>
            <sz val="9"/>
            <color indexed="81"/>
            <rFont val="Tahoma"/>
            <family val="2"/>
            <charset val="238"/>
          </rPr>
          <t>výber z číselníka</t>
        </r>
      </text>
    </comment>
    <comment ref="B546" authorId="0">
      <text>
        <r>
          <rPr>
            <sz val="9"/>
            <color indexed="81"/>
            <rFont val="Tahoma"/>
            <family val="2"/>
            <charset val="238"/>
          </rPr>
          <t>výber z číselníka</t>
        </r>
      </text>
    </comment>
    <comment ref="B547" authorId="0">
      <text>
        <r>
          <rPr>
            <sz val="9"/>
            <color indexed="81"/>
            <rFont val="Tahoma"/>
            <family val="2"/>
            <charset val="238"/>
          </rPr>
          <t>výber z číselníka
Upozornenie: označenie projektovej aktivity musí mať na začiatku zhodné písmeno s typom aktivity.
(Napr. Typ aktivity je C) tak projektová aktivita musí byť Cxx)</t>
        </r>
      </text>
    </comment>
    <comment ref="B548" authorId="0">
      <text>
        <r>
          <rPr>
            <sz val="9"/>
            <color indexed="81"/>
            <rFont val="Tahoma"/>
            <family val="2"/>
            <charset val="238"/>
          </rPr>
          <t>Žiadateľ jasne a stručne uvedie k čomu prispeje realizácia danej aktivity.</t>
        </r>
      </text>
    </comment>
    <comment ref="B549" authorId="0">
      <text>
        <r>
          <rPr>
            <sz val="9"/>
            <color indexed="81"/>
            <rFont val="Tahoma"/>
            <family val="2"/>
            <charset val="238"/>
          </rPr>
          <t>Merateľný ukazovateľ bude automaticky doplnený podľa zvojenej projektovej aktivity.</t>
        </r>
        <r>
          <rPr>
            <b/>
            <sz val="9"/>
            <color indexed="81"/>
            <rFont val="Tahoma"/>
            <family val="2"/>
            <charset val="238"/>
          </rPr>
          <t xml:space="preserve">
</t>
        </r>
        <r>
          <rPr>
            <sz val="9"/>
            <color indexed="81"/>
            <rFont val="Tahoma"/>
            <family val="2"/>
            <charset val="238"/>
          </rPr>
          <t xml:space="preserve">
Žiadateľ vyberie relevantné merateľné ukazovatele výstupu, ktoré majú byť realizáciou navrhovaných aktivít dosiahnuté a ktorými sa majú dosiahnuť ciele projektu. Každá aktivita musí mať priradený minimálne jeden merateľný ukazovateľ výstupu. Rovnaký výstup môže byť priradený k viacerým aktivitám v prípade, ak sa má dosiahnuť realizáciou viacerých aktivít. Hodnota výstupových merateľných ukazovateľov je následne pomerne určená vo vzťahu k jednotlivým aktivitám. Každý výstupový merateľný ukazovateľ musí mať priradenú plánovanú hodnotu (výber zo zoznamu preddefinovaných ukazovateľov).
Ak zvolenou aktivitou nebude naplnený merateľný ukazovateľ, v ďaľších bunkách sa uvedie N/A.</t>
        </r>
      </text>
    </comment>
    <comment ref="B550" authorId="0">
      <text>
        <r>
          <rPr>
            <sz val="9"/>
            <color indexed="81"/>
            <rFont val="Tahoma"/>
            <family val="2"/>
            <charset val="238"/>
          </rPr>
          <t>výber z číselníka</t>
        </r>
      </text>
    </comment>
    <comment ref="B551" authorId="0">
      <text>
        <r>
          <rPr>
            <sz val="9"/>
            <color indexed="81"/>
            <rFont val="Tahoma"/>
            <family val="2"/>
            <charset val="238"/>
          </rPr>
          <t xml:space="preserve">ak relevantné žiadateľ uvedie východiskovú hodnotu (aktuálnu) MU, v opačnom prípade uvedie "0" (nula) </t>
        </r>
      </text>
    </comment>
    <comment ref="B552" authorId="0">
      <text>
        <r>
          <rPr>
            <sz val="9"/>
            <color indexed="81"/>
            <rFont val="Tahoma"/>
            <family val="2"/>
            <charset val="238"/>
          </rPr>
          <t>žiadateľ uvedie cieľovú hodnotu MU (plánovanú, ktorá sa má dosiahnúť realizáciou aktivity)</t>
        </r>
      </text>
    </comment>
    <comment ref="B553" authorId="0">
      <text>
        <r>
          <rPr>
            <sz val="9"/>
            <color indexed="81"/>
            <rFont val="Tahoma"/>
            <family val="2"/>
            <charset val="238"/>
          </rPr>
          <t>mesiac, rok</t>
        </r>
      </text>
    </comment>
    <comment ref="B557" authorId="0">
      <text>
        <r>
          <rPr>
            <sz val="9"/>
            <color indexed="81"/>
            <rFont val="Tahoma"/>
            <family val="2"/>
            <charset val="238"/>
          </rPr>
          <t>výber z číselníka</t>
        </r>
      </text>
    </comment>
    <comment ref="B558" authorId="0">
      <text>
        <r>
          <rPr>
            <sz val="9"/>
            <color indexed="81"/>
            <rFont val="Tahoma"/>
            <family val="2"/>
            <charset val="238"/>
          </rPr>
          <t>výber z číselníka</t>
        </r>
      </text>
    </comment>
    <comment ref="B559" authorId="0">
      <text>
        <r>
          <rPr>
            <sz val="9"/>
            <color indexed="81"/>
            <rFont val="Tahoma"/>
            <family val="2"/>
            <charset val="238"/>
          </rPr>
          <t>výber z číselníka
Upozornenie: označenie projektovej aktivity musí mať na začiatku zhodné písmeno s typom aktivity.
(Napr. Typ aktivity je C) tak projektová aktivita musí byť Cxx)</t>
        </r>
      </text>
    </comment>
    <comment ref="B560" authorId="0">
      <text>
        <r>
          <rPr>
            <sz val="9"/>
            <color indexed="81"/>
            <rFont val="Tahoma"/>
            <family val="2"/>
            <charset val="238"/>
          </rPr>
          <t>Žiadateľ jasne a stručne uvedie k čomu prispeje realizácia danej aktivity.</t>
        </r>
      </text>
    </comment>
    <comment ref="B561" authorId="0">
      <text>
        <r>
          <rPr>
            <sz val="9"/>
            <color indexed="81"/>
            <rFont val="Tahoma"/>
            <family val="2"/>
            <charset val="238"/>
          </rPr>
          <t>Merateľný ukazovateľ bude automaticky doplnený podľa zvojenej projektovej aktivity.</t>
        </r>
        <r>
          <rPr>
            <b/>
            <sz val="9"/>
            <color indexed="81"/>
            <rFont val="Tahoma"/>
            <family val="2"/>
            <charset val="238"/>
          </rPr>
          <t xml:space="preserve">
</t>
        </r>
        <r>
          <rPr>
            <sz val="9"/>
            <color indexed="81"/>
            <rFont val="Tahoma"/>
            <family val="2"/>
            <charset val="238"/>
          </rPr>
          <t xml:space="preserve">
Žiadateľ vyberie relevantné merateľné ukazovatele výstupu, ktoré majú byť realizáciou navrhovaných aktivít dosiahnuté a ktorými sa majú dosiahnuť ciele projektu. Každá aktivita musí mať priradený minimálne jeden merateľný ukazovateľ výstupu. Rovnaký výstup môže byť priradený k viacerým aktivitám v prípade, ak sa má dosiahnuť realizáciou viacerých aktivít. Hodnota výstupových merateľných ukazovateľov je následne pomerne určená vo vzťahu k jednotlivým aktivitám. Každý výstupový merateľný ukazovateľ musí mať priradenú plánovanú hodnotu (výber zo zoznamu preddefinovaných ukazovateľov).
Ak zvolenou aktivitou nebude naplnený merateľný ukazovateľ, v ďaľších bunkách sa uvedie N/A.</t>
        </r>
      </text>
    </comment>
    <comment ref="B562" authorId="0">
      <text>
        <r>
          <rPr>
            <sz val="9"/>
            <color indexed="81"/>
            <rFont val="Tahoma"/>
            <family val="2"/>
            <charset val="238"/>
          </rPr>
          <t>výber z číselníka</t>
        </r>
      </text>
    </comment>
    <comment ref="B563" authorId="0">
      <text>
        <r>
          <rPr>
            <sz val="9"/>
            <color indexed="81"/>
            <rFont val="Tahoma"/>
            <family val="2"/>
            <charset val="238"/>
          </rPr>
          <t xml:space="preserve">ak relevantné žiadateľ uvedie východiskovú hodnotu (aktuálnu) MU, v opačnom prípade uvedie "0" (nula) </t>
        </r>
      </text>
    </comment>
    <comment ref="B564" authorId="0">
      <text>
        <r>
          <rPr>
            <sz val="9"/>
            <color indexed="81"/>
            <rFont val="Tahoma"/>
            <family val="2"/>
            <charset val="238"/>
          </rPr>
          <t>žiadateľ uvedie cieľovú hodnotu MU (plánovanú, ktorá sa má dosiahnúť realizáciou aktivity)</t>
        </r>
      </text>
    </comment>
    <comment ref="B565" authorId="0">
      <text>
        <r>
          <rPr>
            <sz val="9"/>
            <color indexed="81"/>
            <rFont val="Tahoma"/>
            <family val="2"/>
            <charset val="238"/>
          </rPr>
          <t>mesiac, rok</t>
        </r>
      </text>
    </comment>
    <comment ref="B568" authorId="0">
      <text>
        <r>
          <rPr>
            <sz val="9"/>
            <color indexed="81"/>
            <rFont val="Tahoma"/>
            <family val="2"/>
            <charset val="238"/>
          </rPr>
          <t>výber z číselníka</t>
        </r>
      </text>
    </comment>
    <comment ref="B569" authorId="0">
      <text>
        <r>
          <rPr>
            <sz val="9"/>
            <color indexed="81"/>
            <rFont val="Tahoma"/>
            <family val="2"/>
            <charset val="238"/>
          </rPr>
          <t>výber z číselníka</t>
        </r>
      </text>
    </comment>
    <comment ref="B570" authorId="0">
      <text>
        <r>
          <rPr>
            <sz val="9"/>
            <color indexed="81"/>
            <rFont val="Tahoma"/>
            <family val="2"/>
            <charset val="238"/>
          </rPr>
          <t>výber z číselníka
Upozornenie: označenie projektovej aktivity musí mať na začiatku zhodné písmeno s typom aktivity.
(Napr. Typ aktivity je C) tak projektová aktivita musí byť Cxx)</t>
        </r>
      </text>
    </comment>
    <comment ref="B571" authorId="0">
      <text>
        <r>
          <rPr>
            <sz val="9"/>
            <color indexed="81"/>
            <rFont val="Tahoma"/>
            <family val="2"/>
            <charset val="238"/>
          </rPr>
          <t>Žiadateľ jasne a stručne uvedie k čomu prispeje realizácia danej aktivity.</t>
        </r>
      </text>
    </comment>
    <comment ref="B572" authorId="0">
      <text>
        <r>
          <rPr>
            <sz val="9"/>
            <color indexed="81"/>
            <rFont val="Tahoma"/>
            <family val="2"/>
            <charset val="238"/>
          </rPr>
          <t>Merateľný ukazovateľ bude automaticky doplnený podľa zvojenej projektovej aktivity.</t>
        </r>
        <r>
          <rPr>
            <b/>
            <sz val="9"/>
            <color indexed="81"/>
            <rFont val="Tahoma"/>
            <family val="2"/>
            <charset val="238"/>
          </rPr>
          <t xml:space="preserve">
</t>
        </r>
        <r>
          <rPr>
            <sz val="9"/>
            <color indexed="81"/>
            <rFont val="Tahoma"/>
            <family val="2"/>
            <charset val="238"/>
          </rPr>
          <t xml:space="preserve">
Žiadateľ vyberie relevantné merateľné ukazovatele výstupu, ktoré majú byť realizáciou navrhovaných aktivít dosiahnuté a ktorými sa majú dosiahnuť ciele projektu. Každá aktivita musí mať priradený minimálne jeden merateľný ukazovateľ výstupu. Rovnaký výstup môže byť priradený k viacerým aktivitám v prípade, ak sa má dosiahnuť realizáciou viacerých aktivít. Hodnota výstupových merateľných ukazovateľov je následne pomerne určená vo vzťahu k jednotlivým aktivitám. Každý výstupový merateľný ukazovateľ musí mať priradenú plánovanú hodnotu (výber zo zoznamu preddefinovaných ukazovateľov).
Ak zvolenou aktivitou nebude naplnený merateľný ukazovateľ, v ďaľších bunkách sa uvedie N/A.</t>
        </r>
      </text>
    </comment>
    <comment ref="B573" authorId="0">
      <text>
        <r>
          <rPr>
            <sz val="9"/>
            <color indexed="81"/>
            <rFont val="Tahoma"/>
            <family val="2"/>
            <charset val="238"/>
          </rPr>
          <t>výber z číselníka</t>
        </r>
      </text>
    </comment>
    <comment ref="B574" authorId="0">
      <text>
        <r>
          <rPr>
            <sz val="9"/>
            <color indexed="81"/>
            <rFont val="Tahoma"/>
            <family val="2"/>
            <charset val="238"/>
          </rPr>
          <t xml:space="preserve">ak relevantné žiadateľ uvedie východiskovú hodnotu (aktuálnu) MU, v opačnom prípade uvedie "0" (nula) </t>
        </r>
      </text>
    </comment>
    <comment ref="B575" authorId="0">
      <text>
        <r>
          <rPr>
            <sz val="9"/>
            <color indexed="81"/>
            <rFont val="Tahoma"/>
            <family val="2"/>
            <charset val="238"/>
          </rPr>
          <t>žiadateľ uvedie cieľovú hodnotu MU (plánovanú, ktorá sa má dosiahnúť realizáciou aktivity)</t>
        </r>
      </text>
    </comment>
    <comment ref="B576" authorId="0">
      <text>
        <r>
          <rPr>
            <sz val="9"/>
            <color indexed="81"/>
            <rFont val="Tahoma"/>
            <family val="2"/>
            <charset val="238"/>
          </rPr>
          <t>mesiac, rok</t>
        </r>
      </text>
    </comment>
    <comment ref="B579" authorId="0">
      <text>
        <r>
          <rPr>
            <sz val="9"/>
            <color indexed="81"/>
            <rFont val="Tahoma"/>
            <family val="2"/>
            <charset val="238"/>
          </rPr>
          <t>výber z číselníka</t>
        </r>
      </text>
    </comment>
    <comment ref="B580" authorId="0">
      <text>
        <r>
          <rPr>
            <sz val="9"/>
            <color indexed="81"/>
            <rFont val="Tahoma"/>
            <family val="2"/>
            <charset val="238"/>
          </rPr>
          <t>výber z číselníka</t>
        </r>
      </text>
    </comment>
    <comment ref="B581" authorId="0">
      <text>
        <r>
          <rPr>
            <sz val="9"/>
            <color indexed="81"/>
            <rFont val="Tahoma"/>
            <family val="2"/>
            <charset val="238"/>
          </rPr>
          <t>výber z číselníka
Upozornenie: označenie projektovej aktivity musí mať na začiatku zhodné písmeno s typom aktivity.
(Napr. Typ aktivity je C) tak projektová aktivita musí byť Cxx)</t>
        </r>
      </text>
    </comment>
    <comment ref="B582" authorId="0">
      <text>
        <r>
          <rPr>
            <sz val="9"/>
            <color indexed="81"/>
            <rFont val="Tahoma"/>
            <family val="2"/>
            <charset val="238"/>
          </rPr>
          <t>Žiadateľ jasne a stručne uvedie k čomu prispeje realizácia danej aktivity.</t>
        </r>
      </text>
    </comment>
    <comment ref="B583" authorId="0">
      <text>
        <r>
          <rPr>
            <sz val="9"/>
            <color indexed="81"/>
            <rFont val="Tahoma"/>
            <family val="2"/>
            <charset val="238"/>
          </rPr>
          <t>Merateľný ukazovateľ bude automaticky doplnený podľa zvojenej projektovej aktivity.</t>
        </r>
        <r>
          <rPr>
            <b/>
            <sz val="9"/>
            <color indexed="81"/>
            <rFont val="Tahoma"/>
            <family val="2"/>
            <charset val="238"/>
          </rPr>
          <t xml:space="preserve">
</t>
        </r>
        <r>
          <rPr>
            <sz val="9"/>
            <color indexed="81"/>
            <rFont val="Tahoma"/>
            <family val="2"/>
            <charset val="238"/>
          </rPr>
          <t xml:space="preserve">
Žiadateľ vyberie relevantné merateľné ukazovatele výstupu, ktoré majú byť realizáciou navrhovaných aktivít dosiahnuté a ktorými sa majú dosiahnuť ciele projektu. Každá aktivita musí mať priradený minimálne jeden merateľný ukazovateľ výstupu. Rovnaký výstup môže byť priradený k viacerým aktivitám v prípade, ak sa má dosiahnuť realizáciou viacerých aktivít. Hodnota výstupových merateľných ukazovateľov je následne pomerne určená vo vzťahu k jednotlivým aktivitám. Každý výstupový merateľný ukazovateľ musí mať priradenú plánovanú hodnotu (výber zo zoznamu preddefinovaných ukazovateľov).
Ak zvolenou aktivitou nebude naplnený merateľný ukazovateľ, v ďaľších bunkách sa uvedie N/A.</t>
        </r>
      </text>
    </comment>
    <comment ref="B584" authorId="0">
      <text>
        <r>
          <rPr>
            <sz val="9"/>
            <color indexed="81"/>
            <rFont val="Tahoma"/>
            <family val="2"/>
            <charset val="238"/>
          </rPr>
          <t>výber z číselníka</t>
        </r>
      </text>
    </comment>
    <comment ref="B585" authorId="0">
      <text>
        <r>
          <rPr>
            <sz val="9"/>
            <color indexed="81"/>
            <rFont val="Tahoma"/>
            <family val="2"/>
            <charset val="238"/>
          </rPr>
          <t xml:space="preserve">ak relevantné žiadateľ uvedie východiskovú hodnotu (aktuálnu) MU, v opačnom prípade uvedie "0" (nula) </t>
        </r>
      </text>
    </comment>
    <comment ref="B586" authorId="0">
      <text>
        <r>
          <rPr>
            <sz val="9"/>
            <color indexed="81"/>
            <rFont val="Tahoma"/>
            <family val="2"/>
            <charset val="238"/>
          </rPr>
          <t>žiadateľ uvedie cieľovú hodnotu MU (plánovanú, ktorá sa má dosiahnúť realizáciou aktivity)</t>
        </r>
      </text>
    </comment>
    <comment ref="B587" authorId="0">
      <text>
        <r>
          <rPr>
            <sz val="9"/>
            <color indexed="81"/>
            <rFont val="Tahoma"/>
            <family val="2"/>
            <charset val="238"/>
          </rPr>
          <t>mesiac, rok</t>
        </r>
      </text>
    </comment>
    <comment ref="B590" authorId="0">
      <text>
        <r>
          <rPr>
            <sz val="9"/>
            <color indexed="81"/>
            <rFont val="Tahoma"/>
            <family val="2"/>
            <charset val="238"/>
          </rPr>
          <t>výber z číselníka</t>
        </r>
      </text>
    </comment>
    <comment ref="B591" authorId="0">
      <text>
        <r>
          <rPr>
            <sz val="9"/>
            <color indexed="81"/>
            <rFont val="Tahoma"/>
            <family val="2"/>
            <charset val="238"/>
          </rPr>
          <t>výber z číselníka</t>
        </r>
      </text>
    </comment>
    <comment ref="B592" authorId="0">
      <text>
        <r>
          <rPr>
            <sz val="9"/>
            <color indexed="81"/>
            <rFont val="Tahoma"/>
            <family val="2"/>
            <charset val="238"/>
          </rPr>
          <t>výber z číselníka
Upozornenie: označenie projektovej aktivity musí mať na začiatku zhodné písmeno s typom aktivity.
(Napr. Typ aktivity je C) tak projektová aktivita musí byť Cxx)</t>
        </r>
      </text>
    </comment>
    <comment ref="B593" authorId="0">
      <text>
        <r>
          <rPr>
            <sz val="9"/>
            <color indexed="81"/>
            <rFont val="Tahoma"/>
            <family val="2"/>
            <charset val="238"/>
          </rPr>
          <t>Žiadateľ jasne a stručne uvedie k čomu prispeje realizácia danej aktivity.</t>
        </r>
      </text>
    </comment>
    <comment ref="B594" authorId="0">
      <text>
        <r>
          <rPr>
            <sz val="9"/>
            <color indexed="81"/>
            <rFont val="Tahoma"/>
            <family val="2"/>
            <charset val="238"/>
          </rPr>
          <t>Merateľný ukazovateľ bude automaticky doplnený podľa zvojenej projektovej aktivity.</t>
        </r>
        <r>
          <rPr>
            <b/>
            <sz val="9"/>
            <color indexed="81"/>
            <rFont val="Tahoma"/>
            <family val="2"/>
            <charset val="238"/>
          </rPr>
          <t xml:space="preserve">
</t>
        </r>
        <r>
          <rPr>
            <sz val="9"/>
            <color indexed="81"/>
            <rFont val="Tahoma"/>
            <family val="2"/>
            <charset val="238"/>
          </rPr>
          <t xml:space="preserve">
Žiadateľ vyberie relevantné merateľné ukazovatele výstupu, ktoré majú byť realizáciou navrhovaných aktivít dosiahnuté a ktorými sa majú dosiahnuť ciele projektu. Každá aktivita musí mať priradený minimálne jeden merateľný ukazovateľ výstupu. Rovnaký výstup môže byť priradený k viacerým aktivitám v prípade, ak sa má dosiahnuť realizáciou viacerých aktivít. Hodnota výstupových merateľných ukazovateľov je následne pomerne určená vo vzťahu k jednotlivým aktivitám. Každý výstupový merateľný ukazovateľ musí mať priradenú plánovanú hodnotu (výber zo zoznamu preddefinovaných ukazovateľov).
Ak zvolenou aktivitou nebude naplnený merateľný ukazovateľ, v ďaľších bunkách sa uvedie N/A.</t>
        </r>
      </text>
    </comment>
    <comment ref="B595" authorId="0">
      <text>
        <r>
          <rPr>
            <sz val="9"/>
            <color indexed="81"/>
            <rFont val="Tahoma"/>
            <family val="2"/>
            <charset val="238"/>
          </rPr>
          <t>výber z číselníka</t>
        </r>
      </text>
    </comment>
    <comment ref="B596" authorId="0">
      <text>
        <r>
          <rPr>
            <sz val="9"/>
            <color indexed="81"/>
            <rFont val="Tahoma"/>
            <family val="2"/>
            <charset val="238"/>
          </rPr>
          <t xml:space="preserve">ak relevantné žiadateľ uvedie východiskovú hodnotu (aktuálnu) MU, v opačnom prípade uvedie "0" (nula) </t>
        </r>
      </text>
    </comment>
    <comment ref="B597" authorId="0">
      <text>
        <r>
          <rPr>
            <sz val="9"/>
            <color indexed="81"/>
            <rFont val="Tahoma"/>
            <family val="2"/>
            <charset val="238"/>
          </rPr>
          <t>žiadateľ uvedie cieľovú hodnotu MU (plánovanú, ktorá sa má dosiahnúť realizáciou aktivity)</t>
        </r>
      </text>
    </comment>
    <comment ref="B598" authorId="0">
      <text>
        <r>
          <rPr>
            <sz val="9"/>
            <color indexed="81"/>
            <rFont val="Tahoma"/>
            <family val="2"/>
            <charset val="238"/>
          </rPr>
          <t>mesiac, rok</t>
        </r>
      </text>
    </comment>
    <comment ref="B601" authorId="0">
      <text>
        <r>
          <rPr>
            <sz val="9"/>
            <color indexed="81"/>
            <rFont val="Tahoma"/>
            <family val="2"/>
            <charset val="238"/>
          </rPr>
          <t>výber z číselníka</t>
        </r>
      </text>
    </comment>
    <comment ref="B602" authorId="0">
      <text>
        <r>
          <rPr>
            <sz val="9"/>
            <color indexed="81"/>
            <rFont val="Tahoma"/>
            <family val="2"/>
            <charset val="238"/>
          </rPr>
          <t>výber z číselníka</t>
        </r>
      </text>
    </comment>
    <comment ref="B603" authorId="0">
      <text>
        <r>
          <rPr>
            <sz val="9"/>
            <color indexed="81"/>
            <rFont val="Tahoma"/>
            <family val="2"/>
            <charset val="238"/>
          </rPr>
          <t>výber z číselníka
Upozornenie: označenie projektovej aktivity musí mať na začiatku zhodné písmeno s typom aktivity.
(Napr. Typ aktivity je C) tak projektová aktivita musí byť Cxx)</t>
        </r>
      </text>
    </comment>
    <comment ref="B604" authorId="0">
      <text>
        <r>
          <rPr>
            <sz val="9"/>
            <color indexed="81"/>
            <rFont val="Tahoma"/>
            <family val="2"/>
            <charset val="238"/>
          </rPr>
          <t>Žiadateľ jasne a stručne uvedie k čomu prispeje realizácia danej aktivity.</t>
        </r>
      </text>
    </comment>
    <comment ref="B605" authorId="0">
      <text>
        <r>
          <rPr>
            <sz val="9"/>
            <color indexed="81"/>
            <rFont val="Tahoma"/>
            <family val="2"/>
            <charset val="238"/>
          </rPr>
          <t>Merateľný ukazovateľ bude automaticky doplnený podľa zvojenej projektovej aktivity.</t>
        </r>
        <r>
          <rPr>
            <b/>
            <sz val="9"/>
            <color indexed="81"/>
            <rFont val="Tahoma"/>
            <family val="2"/>
            <charset val="238"/>
          </rPr>
          <t xml:space="preserve">
</t>
        </r>
        <r>
          <rPr>
            <sz val="9"/>
            <color indexed="81"/>
            <rFont val="Tahoma"/>
            <family val="2"/>
            <charset val="238"/>
          </rPr>
          <t xml:space="preserve">
Žiadateľ vyberie relevantné merateľné ukazovatele výstupu, ktoré majú byť realizáciou navrhovaných aktivít dosiahnuté a ktorými sa majú dosiahnuť ciele projektu. Každá aktivita musí mať priradený minimálne jeden merateľný ukazovateľ výstupu. Rovnaký výstup môže byť priradený k viacerým aktivitám v prípade, ak sa má dosiahnuť realizáciou viacerých aktivít. Hodnota výstupových merateľných ukazovateľov je následne pomerne určená vo vzťahu k jednotlivým aktivitám. Každý výstupový merateľný ukazovateľ musí mať priradenú plánovanú hodnotu (výber zo zoznamu preddefinovaných ukazovateľov).
Ak zvolenou aktivitou nebude naplnený merateľný ukazovateľ, v ďaľších bunkách sa uvedie N/A.</t>
        </r>
      </text>
    </comment>
    <comment ref="B606" authorId="0">
      <text>
        <r>
          <rPr>
            <sz val="9"/>
            <color indexed="81"/>
            <rFont val="Tahoma"/>
            <family val="2"/>
            <charset val="238"/>
          </rPr>
          <t>výber z číselníka</t>
        </r>
      </text>
    </comment>
    <comment ref="B607" authorId="0">
      <text>
        <r>
          <rPr>
            <sz val="9"/>
            <color indexed="81"/>
            <rFont val="Tahoma"/>
            <family val="2"/>
            <charset val="238"/>
          </rPr>
          <t xml:space="preserve">ak relevantné žiadateľ uvedie východiskovú hodnotu (aktuálnu) MU, v opačnom prípade uvedie "0" (nula) </t>
        </r>
      </text>
    </comment>
    <comment ref="B608" authorId="0">
      <text>
        <r>
          <rPr>
            <sz val="9"/>
            <color indexed="81"/>
            <rFont val="Tahoma"/>
            <family val="2"/>
            <charset val="238"/>
          </rPr>
          <t>žiadateľ uvedie cieľovú hodnotu MU (plánovanú, ktorá sa má dosiahnúť realizáciou aktivity)</t>
        </r>
      </text>
    </comment>
    <comment ref="B609" authorId="0">
      <text>
        <r>
          <rPr>
            <sz val="9"/>
            <color indexed="81"/>
            <rFont val="Tahoma"/>
            <family val="2"/>
            <charset val="238"/>
          </rPr>
          <t>mesiac, rok</t>
        </r>
      </text>
    </comment>
    <comment ref="B612" authorId="0">
      <text>
        <r>
          <rPr>
            <sz val="9"/>
            <color indexed="81"/>
            <rFont val="Tahoma"/>
            <family val="2"/>
            <charset val="238"/>
          </rPr>
          <t>výber z číselníka</t>
        </r>
      </text>
    </comment>
    <comment ref="B613" authorId="0">
      <text>
        <r>
          <rPr>
            <sz val="9"/>
            <color indexed="81"/>
            <rFont val="Tahoma"/>
            <family val="2"/>
            <charset val="238"/>
          </rPr>
          <t>výber z číselníka</t>
        </r>
      </text>
    </comment>
    <comment ref="B614" authorId="0">
      <text>
        <r>
          <rPr>
            <sz val="9"/>
            <color indexed="81"/>
            <rFont val="Tahoma"/>
            <family val="2"/>
            <charset val="238"/>
          </rPr>
          <t>výber z číselníka
Upozornenie: označenie projektovej aktivity musí mať na začiatku zhodné písmeno s typom aktivity.
(Napr. Typ aktivity je C) tak projektová aktivita musí byť Cxx)</t>
        </r>
      </text>
    </comment>
    <comment ref="B615" authorId="0">
      <text>
        <r>
          <rPr>
            <sz val="9"/>
            <color indexed="81"/>
            <rFont val="Tahoma"/>
            <family val="2"/>
            <charset val="238"/>
          </rPr>
          <t>Žiadateľ jasne a stručne uvedie k čomu prispeje realizácia danej aktivity.</t>
        </r>
      </text>
    </comment>
    <comment ref="B616" authorId="0">
      <text>
        <r>
          <rPr>
            <sz val="9"/>
            <color indexed="81"/>
            <rFont val="Tahoma"/>
            <family val="2"/>
            <charset val="238"/>
          </rPr>
          <t>Merateľný ukazovateľ bude automaticky doplnený podľa zvojenej projektovej aktivity.</t>
        </r>
        <r>
          <rPr>
            <b/>
            <sz val="9"/>
            <color indexed="81"/>
            <rFont val="Tahoma"/>
            <family val="2"/>
            <charset val="238"/>
          </rPr>
          <t xml:space="preserve">
</t>
        </r>
        <r>
          <rPr>
            <sz val="9"/>
            <color indexed="81"/>
            <rFont val="Tahoma"/>
            <family val="2"/>
            <charset val="238"/>
          </rPr>
          <t xml:space="preserve">
Žiadateľ vyberie relevantné merateľné ukazovatele výstupu, ktoré majú byť realizáciou navrhovaných aktivít dosiahnuté a ktorými sa majú dosiahnuť ciele projektu. Každá aktivita musí mať priradený minimálne jeden merateľný ukazovateľ výstupu. Rovnaký výstup môže byť priradený k viacerým aktivitám v prípade, ak sa má dosiahnuť realizáciou viacerých aktivít. Hodnota výstupových merateľných ukazovateľov je následne pomerne určená vo vzťahu k jednotlivým aktivitám. Každý výstupový merateľný ukazovateľ musí mať priradenú plánovanú hodnotu (výber zo zoznamu preddefinovaných ukazovateľov).
Ak zvolenou aktivitou nebude naplnený merateľný ukazovateľ, v ďaľších bunkách sa uvedie N/A.</t>
        </r>
      </text>
    </comment>
    <comment ref="B617" authorId="0">
      <text>
        <r>
          <rPr>
            <sz val="9"/>
            <color indexed="81"/>
            <rFont val="Tahoma"/>
            <family val="2"/>
            <charset val="238"/>
          </rPr>
          <t>výber z číselníka</t>
        </r>
      </text>
    </comment>
    <comment ref="B618" authorId="0">
      <text>
        <r>
          <rPr>
            <sz val="9"/>
            <color indexed="81"/>
            <rFont val="Tahoma"/>
            <family val="2"/>
            <charset val="238"/>
          </rPr>
          <t xml:space="preserve">ak relevantné žiadateľ uvedie východiskovú hodnotu (aktuálnu) MU, v opačnom prípade uvedie "0" (nula) </t>
        </r>
      </text>
    </comment>
    <comment ref="B619" authorId="0">
      <text>
        <r>
          <rPr>
            <sz val="9"/>
            <color indexed="81"/>
            <rFont val="Tahoma"/>
            <family val="2"/>
            <charset val="238"/>
          </rPr>
          <t>žiadateľ uvedie cieľovú hodnotu MU (plánovanú, ktorá sa má dosiahnúť realizáciou aktivity)</t>
        </r>
      </text>
    </comment>
    <comment ref="B620" authorId="0">
      <text>
        <r>
          <rPr>
            <sz val="9"/>
            <color indexed="81"/>
            <rFont val="Tahoma"/>
            <family val="2"/>
            <charset val="238"/>
          </rPr>
          <t>mesiac, rok</t>
        </r>
      </text>
    </comment>
    <comment ref="B623" authorId="0">
      <text>
        <r>
          <rPr>
            <sz val="9"/>
            <color indexed="81"/>
            <rFont val="Tahoma"/>
            <family val="2"/>
            <charset val="238"/>
          </rPr>
          <t>výber z číselníka</t>
        </r>
      </text>
    </comment>
    <comment ref="B624" authorId="0">
      <text>
        <r>
          <rPr>
            <sz val="9"/>
            <color indexed="81"/>
            <rFont val="Tahoma"/>
            <family val="2"/>
            <charset val="238"/>
          </rPr>
          <t>výber z číselníka</t>
        </r>
      </text>
    </comment>
    <comment ref="B625" authorId="0">
      <text>
        <r>
          <rPr>
            <sz val="9"/>
            <color indexed="81"/>
            <rFont val="Tahoma"/>
            <family val="2"/>
            <charset val="238"/>
          </rPr>
          <t>výber z číselníka
Upozornenie: označenie projektovej aktivity musí mať na začiatku zhodné písmeno s typom aktivity.
(Napr. Typ aktivity je C) tak projektová aktivita musí byť Cxx)</t>
        </r>
      </text>
    </comment>
    <comment ref="B626" authorId="0">
      <text>
        <r>
          <rPr>
            <sz val="9"/>
            <color indexed="81"/>
            <rFont val="Tahoma"/>
            <family val="2"/>
            <charset val="238"/>
          </rPr>
          <t>Žiadateľ jasne a stručne uvedie k čomu prispeje realizácia danej aktivity.</t>
        </r>
      </text>
    </comment>
    <comment ref="B627" authorId="0">
      <text>
        <r>
          <rPr>
            <sz val="9"/>
            <color indexed="81"/>
            <rFont val="Tahoma"/>
            <family val="2"/>
            <charset val="238"/>
          </rPr>
          <t>Merateľný ukazovateľ bude automaticky doplnený podľa zvojenej projektovej aktivity.</t>
        </r>
        <r>
          <rPr>
            <b/>
            <sz val="9"/>
            <color indexed="81"/>
            <rFont val="Tahoma"/>
            <family val="2"/>
            <charset val="238"/>
          </rPr>
          <t xml:space="preserve">
</t>
        </r>
        <r>
          <rPr>
            <sz val="9"/>
            <color indexed="81"/>
            <rFont val="Tahoma"/>
            <family val="2"/>
            <charset val="238"/>
          </rPr>
          <t xml:space="preserve">
Žiadateľ vyberie relevantné merateľné ukazovatele výstupu, ktoré majú byť realizáciou navrhovaných aktivít dosiahnuté a ktorými sa majú dosiahnuť ciele projektu. Každá aktivita musí mať priradený minimálne jeden merateľný ukazovateľ výstupu. Rovnaký výstup môže byť priradený k viacerým aktivitám v prípade, ak sa má dosiahnuť realizáciou viacerých aktivít. Hodnota výstupových merateľných ukazovateľov je následne pomerne určená vo vzťahu k jednotlivým aktivitám. Každý výstupový merateľný ukazovateľ musí mať priradenú plánovanú hodnotu (výber zo zoznamu preddefinovaných ukazovateľov).
Ak zvolenou aktivitou nebude naplnený merateľný ukazovateľ, v ďaľších bunkách sa uvedie N/A.</t>
        </r>
      </text>
    </comment>
    <comment ref="B628" authorId="0">
      <text>
        <r>
          <rPr>
            <sz val="9"/>
            <color indexed="81"/>
            <rFont val="Tahoma"/>
            <family val="2"/>
            <charset val="238"/>
          </rPr>
          <t>výber z číselníka</t>
        </r>
      </text>
    </comment>
    <comment ref="B629" authorId="0">
      <text>
        <r>
          <rPr>
            <sz val="9"/>
            <color indexed="81"/>
            <rFont val="Tahoma"/>
            <family val="2"/>
            <charset val="238"/>
          </rPr>
          <t xml:space="preserve">ak relevantné žiadateľ uvedie východiskovú hodnotu (aktuálnu) MU, v opačnom prípade uvedie "0" (nula) </t>
        </r>
      </text>
    </comment>
    <comment ref="B630" authorId="0">
      <text>
        <r>
          <rPr>
            <sz val="9"/>
            <color indexed="81"/>
            <rFont val="Tahoma"/>
            <family val="2"/>
            <charset val="238"/>
          </rPr>
          <t>žiadateľ uvedie cieľovú hodnotu MU (plánovanú, ktorá sa má dosiahnúť realizáciou aktivity)</t>
        </r>
      </text>
    </comment>
    <comment ref="B631" authorId="0">
      <text>
        <r>
          <rPr>
            <sz val="9"/>
            <color indexed="81"/>
            <rFont val="Tahoma"/>
            <family val="2"/>
            <charset val="238"/>
          </rPr>
          <t>mesiac, rok</t>
        </r>
      </text>
    </comment>
    <comment ref="B634" authorId="0">
      <text>
        <r>
          <rPr>
            <sz val="9"/>
            <color indexed="81"/>
            <rFont val="Tahoma"/>
            <family val="2"/>
            <charset val="238"/>
          </rPr>
          <t>výber z číselníka</t>
        </r>
      </text>
    </comment>
    <comment ref="B635" authorId="0">
      <text>
        <r>
          <rPr>
            <sz val="9"/>
            <color indexed="81"/>
            <rFont val="Tahoma"/>
            <family val="2"/>
            <charset val="238"/>
          </rPr>
          <t>výber z číselníka</t>
        </r>
      </text>
    </comment>
    <comment ref="B636" authorId="0">
      <text>
        <r>
          <rPr>
            <sz val="9"/>
            <color indexed="81"/>
            <rFont val="Tahoma"/>
            <family val="2"/>
            <charset val="238"/>
          </rPr>
          <t>výber z číselníka
Upozornenie: označenie projektovej aktivity musí mať na začiatku zhodné písmeno s typom aktivity.
(Napr. Typ aktivity je C) tak projektová aktivita musí byť Cxx)</t>
        </r>
      </text>
    </comment>
    <comment ref="B637" authorId="0">
      <text>
        <r>
          <rPr>
            <sz val="9"/>
            <color indexed="81"/>
            <rFont val="Tahoma"/>
            <family val="2"/>
            <charset val="238"/>
          </rPr>
          <t>Žiadateľ jasne a stručne uvedie k čomu prispeje realizácia danej aktivity.</t>
        </r>
      </text>
    </comment>
    <comment ref="B638" authorId="0">
      <text>
        <r>
          <rPr>
            <sz val="9"/>
            <color indexed="81"/>
            <rFont val="Tahoma"/>
            <family val="2"/>
            <charset val="238"/>
          </rPr>
          <t>Merateľný ukazovateľ bude automaticky doplnený podľa zvojenej projektovej aktivity.</t>
        </r>
        <r>
          <rPr>
            <b/>
            <sz val="9"/>
            <color indexed="81"/>
            <rFont val="Tahoma"/>
            <family val="2"/>
            <charset val="238"/>
          </rPr>
          <t xml:space="preserve">
</t>
        </r>
        <r>
          <rPr>
            <sz val="9"/>
            <color indexed="81"/>
            <rFont val="Tahoma"/>
            <family val="2"/>
            <charset val="238"/>
          </rPr>
          <t xml:space="preserve">
Žiadateľ vyberie relevantné merateľné ukazovatele výstupu, ktoré majú byť realizáciou navrhovaných aktivít dosiahnuté a ktorými sa majú dosiahnuť ciele projektu. Každá aktivita musí mať priradený minimálne jeden merateľný ukazovateľ výstupu. Rovnaký výstup môže byť priradený k viacerým aktivitám v prípade, ak sa má dosiahnuť realizáciou viacerých aktivít. Hodnota výstupových merateľných ukazovateľov je následne pomerne určená vo vzťahu k jednotlivým aktivitám. Každý výstupový merateľný ukazovateľ musí mať priradenú plánovanú hodnotu (výber zo zoznamu preddefinovaných ukazovateľov).
Ak zvolenou aktivitou nebude naplnený merateľný ukazovateľ, v ďaľších bunkách sa uvedie N/A.</t>
        </r>
      </text>
    </comment>
    <comment ref="B639" authorId="0">
      <text>
        <r>
          <rPr>
            <sz val="9"/>
            <color indexed="81"/>
            <rFont val="Tahoma"/>
            <family val="2"/>
            <charset val="238"/>
          </rPr>
          <t>výber z číselníka</t>
        </r>
      </text>
    </comment>
    <comment ref="B640" authorId="0">
      <text>
        <r>
          <rPr>
            <sz val="9"/>
            <color indexed="81"/>
            <rFont val="Tahoma"/>
            <family val="2"/>
            <charset val="238"/>
          </rPr>
          <t xml:space="preserve">ak relevantné žiadateľ uvedie východiskovú hodnotu (aktuálnu) MU, v opačnom prípade uvedie "0" (nula) </t>
        </r>
      </text>
    </comment>
    <comment ref="B641" authorId="0">
      <text>
        <r>
          <rPr>
            <sz val="9"/>
            <color indexed="81"/>
            <rFont val="Tahoma"/>
            <family val="2"/>
            <charset val="238"/>
          </rPr>
          <t>žiadateľ uvedie cieľovú hodnotu MU (plánovanú, ktorá sa má dosiahnúť realizáciou aktivity)</t>
        </r>
      </text>
    </comment>
    <comment ref="B642" authorId="0">
      <text>
        <r>
          <rPr>
            <sz val="9"/>
            <color indexed="81"/>
            <rFont val="Tahoma"/>
            <family val="2"/>
            <charset val="238"/>
          </rPr>
          <t>mesiac, rok</t>
        </r>
      </text>
    </comment>
    <comment ref="B645" authorId="0">
      <text>
        <r>
          <rPr>
            <sz val="9"/>
            <color indexed="81"/>
            <rFont val="Tahoma"/>
            <family val="2"/>
            <charset val="238"/>
          </rPr>
          <t>výber z číselníka</t>
        </r>
      </text>
    </comment>
    <comment ref="B646" authorId="0">
      <text>
        <r>
          <rPr>
            <sz val="9"/>
            <color indexed="81"/>
            <rFont val="Tahoma"/>
            <family val="2"/>
            <charset val="238"/>
          </rPr>
          <t>výber z číselníka</t>
        </r>
      </text>
    </comment>
    <comment ref="B647" authorId="0">
      <text>
        <r>
          <rPr>
            <sz val="9"/>
            <color indexed="81"/>
            <rFont val="Tahoma"/>
            <family val="2"/>
            <charset val="238"/>
          </rPr>
          <t>výber z číselníka
Upozornenie: označenie projektovej aktivity musí mať na začiatku zhodné písmeno s typom aktivity.
(Napr. Typ aktivity je C) tak projektová aktivita musí byť Cxx)</t>
        </r>
      </text>
    </comment>
    <comment ref="B648" authorId="0">
      <text>
        <r>
          <rPr>
            <sz val="9"/>
            <color indexed="81"/>
            <rFont val="Tahoma"/>
            <family val="2"/>
            <charset val="238"/>
          </rPr>
          <t>Žiadateľ jasne a stručne uvedie k čomu prispeje realizácia danej aktivity.</t>
        </r>
      </text>
    </comment>
    <comment ref="B649" authorId="0">
      <text>
        <r>
          <rPr>
            <sz val="9"/>
            <color indexed="81"/>
            <rFont val="Tahoma"/>
            <family val="2"/>
            <charset val="238"/>
          </rPr>
          <t>Merateľný ukazovateľ bude automaticky doplnený podľa zvojenej projektovej aktivity.</t>
        </r>
        <r>
          <rPr>
            <b/>
            <sz val="9"/>
            <color indexed="81"/>
            <rFont val="Tahoma"/>
            <family val="2"/>
            <charset val="238"/>
          </rPr>
          <t xml:space="preserve">
</t>
        </r>
        <r>
          <rPr>
            <sz val="9"/>
            <color indexed="81"/>
            <rFont val="Tahoma"/>
            <family val="2"/>
            <charset val="238"/>
          </rPr>
          <t xml:space="preserve">
Žiadateľ vyberie relevantné merateľné ukazovatele výstupu, ktoré majú byť realizáciou navrhovaných aktivít dosiahnuté a ktorými sa majú dosiahnuť ciele projektu. Každá aktivita musí mať priradený minimálne jeden merateľný ukazovateľ výstupu. Rovnaký výstup môže byť priradený k viacerým aktivitám v prípade, ak sa má dosiahnuť realizáciou viacerých aktivít. Hodnota výstupových merateľných ukazovateľov je následne pomerne určená vo vzťahu k jednotlivým aktivitám. Každý výstupový merateľný ukazovateľ musí mať priradenú plánovanú hodnotu (výber zo zoznamu preddefinovaných ukazovateľov).
Ak zvolenou aktivitou nebude naplnený merateľný ukazovateľ, v ďaľších bunkách sa uvedie N/A.</t>
        </r>
      </text>
    </comment>
    <comment ref="B650" authorId="0">
      <text>
        <r>
          <rPr>
            <sz val="9"/>
            <color indexed="81"/>
            <rFont val="Tahoma"/>
            <family val="2"/>
            <charset val="238"/>
          </rPr>
          <t>výber z číselníka</t>
        </r>
      </text>
    </comment>
    <comment ref="B651" authorId="0">
      <text>
        <r>
          <rPr>
            <sz val="9"/>
            <color indexed="81"/>
            <rFont val="Tahoma"/>
            <family val="2"/>
            <charset val="238"/>
          </rPr>
          <t xml:space="preserve">ak relevantné žiadateľ uvedie východiskovú hodnotu (aktuálnu) MU, v opačnom prípade uvedie "0" (nula) </t>
        </r>
      </text>
    </comment>
    <comment ref="B652" authorId="0">
      <text>
        <r>
          <rPr>
            <sz val="9"/>
            <color indexed="81"/>
            <rFont val="Tahoma"/>
            <family val="2"/>
            <charset val="238"/>
          </rPr>
          <t>žiadateľ uvedie cieľovú hodnotu MU (plánovanú, ktorá sa má dosiahnúť realizáciou aktivity)</t>
        </r>
      </text>
    </comment>
    <comment ref="B653" authorId="0">
      <text>
        <r>
          <rPr>
            <sz val="9"/>
            <color indexed="81"/>
            <rFont val="Tahoma"/>
            <family val="2"/>
            <charset val="238"/>
          </rPr>
          <t>mesiac, rok</t>
        </r>
      </text>
    </comment>
    <comment ref="B656" authorId="0">
      <text>
        <r>
          <rPr>
            <sz val="9"/>
            <color indexed="81"/>
            <rFont val="Tahoma"/>
            <family val="2"/>
            <charset val="238"/>
          </rPr>
          <t>výber z číselníka</t>
        </r>
      </text>
    </comment>
    <comment ref="B657" authorId="0">
      <text>
        <r>
          <rPr>
            <sz val="9"/>
            <color indexed="81"/>
            <rFont val="Tahoma"/>
            <family val="2"/>
            <charset val="238"/>
          </rPr>
          <t>výber z číselníka</t>
        </r>
      </text>
    </comment>
    <comment ref="B658" authorId="0">
      <text>
        <r>
          <rPr>
            <sz val="9"/>
            <color indexed="81"/>
            <rFont val="Tahoma"/>
            <family val="2"/>
            <charset val="238"/>
          </rPr>
          <t>výber z číselníka
Upozornenie: označenie projektovej aktivity musí mať na začiatku zhodné písmeno s typom aktivity.
(Napr. Typ aktivity je C) tak projektová aktivita musí byť Cxx)</t>
        </r>
      </text>
    </comment>
    <comment ref="B659" authorId="0">
      <text>
        <r>
          <rPr>
            <sz val="9"/>
            <color indexed="81"/>
            <rFont val="Tahoma"/>
            <family val="2"/>
            <charset val="238"/>
          </rPr>
          <t>Žiadateľ jasne a stručne uvedie k čomu prispeje realizácia danej aktivity.</t>
        </r>
      </text>
    </comment>
    <comment ref="B660" authorId="0">
      <text>
        <r>
          <rPr>
            <sz val="9"/>
            <color indexed="81"/>
            <rFont val="Tahoma"/>
            <family val="2"/>
            <charset val="238"/>
          </rPr>
          <t>Merateľný ukazovateľ bude automaticky doplnený podľa zvojenej projektovej aktivity.</t>
        </r>
        <r>
          <rPr>
            <b/>
            <sz val="9"/>
            <color indexed="81"/>
            <rFont val="Tahoma"/>
            <family val="2"/>
            <charset val="238"/>
          </rPr>
          <t xml:space="preserve">
</t>
        </r>
        <r>
          <rPr>
            <sz val="9"/>
            <color indexed="81"/>
            <rFont val="Tahoma"/>
            <family val="2"/>
            <charset val="238"/>
          </rPr>
          <t xml:space="preserve">
Žiadateľ vyberie relevantné merateľné ukazovatele výstupu, ktoré majú byť realizáciou navrhovaných aktivít dosiahnuté a ktorými sa majú dosiahnuť ciele projektu. Každá aktivita musí mať priradený minimálne jeden merateľný ukazovateľ výstupu. Rovnaký výstup môže byť priradený k viacerým aktivitám v prípade, ak sa má dosiahnuť realizáciou viacerých aktivít. Hodnota výstupových merateľných ukazovateľov je následne pomerne určená vo vzťahu k jednotlivým aktivitám. Každý výstupový merateľný ukazovateľ musí mať priradenú plánovanú hodnotu (výber zo zoznamu preddefinovaných ukazovateľov).
Ak zvolenou aktivitou nebude naplnený merateľný ukazovateľ, v ďaľších bunkách sa uvedie N/A.</t>
        </r>
      </text>
    </comment>
    <comment ref="B661" authorId="0">
      <text>
        <r>
          <rPr>
            <sz val="9"/>
            <color indexed="81"/>
            <rFont val="Tahoma"/>
            <family val="2"/>
            <charset val="238"/>
          </rPr>
          <t>výber z číselníka</t>
        </r>
      </text>
    </comment>
    <comment ref="B662" authorId="0">
      <text>
        <r>
          <rPr>
            <sz val="9"/>
            <color indexed="81"/>
            <rFont val="Tahoma"/>
            <family val="2"/>
            <charset val="238"/>
          </rPr>
          <t xml:space="preserve">ak relevantné žiadateľ uvedie východiskovú hodnotu (aktuálnu) MU, v opačnom prípade uvedie "0" (nula) </t>
        </r>
      </text>
    </comment>
    <comment ref="B663" authorId="0">
      <text>
        <r>
          <rPr>
            <sz val="9"/>
            <color indexed="81"/>
            <rFont val="Tahoma"/>
            <family val="2"/>
            <charset val="238"/>
          </rPr>
          <t>žiadateľ uvedie cieľovú hodnotu MU (plánovanú, ktorá sa má dosiahnúť realizáciou aktivity)</t>
        </r>
      </text>
    </comment>
    <comment ref="B664" authorId="0">
      <text>
        <r>
          <rPr>
            <sz val="9"/>
            <color indexed="81"/>
            <rFont val="Tahoma"/>
            <family val="2"/>
            <charset val="238"/>
          </rPr>
          <t>mesiac, rok</t>
        </r>
      </text>
    </comment>
    <comment ref="B668" authorId="0">
      <text>
        <r>
          <rPr>
            <sz val="9"/>
            <color indexed="81"/>
            <rFont val="Tahoma"/>
            <family val="2"/>
            <charset val="238"/>
          </rPr>
          <t>výber z číselníka</t>
        </r>
      </text>
    </comment>
    <comment ref="B669" authorId="0">
      <text>
        <r>
          <rPr>
            <sz val="9"/>
            <color indexed="81"/>
            <rFont val="Tahoma"/>
            <family val="2"/>
            <charset val="238"/>
          </rPr>
          <t>výber z číselníka</t>
        </r>
      </text>
    </comment>
    <comment ref="B670" authorId="0">
      <text>
        <r>
          <rPr>
            <sz val="9"/>
            <color indexed="81"/>
            <rFont val="Tahoma"/>
            <family val="2"/>
            <charset val="238"/>
          </rPr>
          <t>výber z číselníka
Upozornenie: označenie projektovej aktivity musí mať na začiatku zhodné písmeno s typom aktivity.
(Napr. Typ aktivity je C) tak projektová aktivita musí byť Cxx)</t>
        </r>
      </text>
    </comment>
    <comment ref="B671" authorId="0">
      <text>
        <r>
          <rPr>
            <sz val="9"/>
            <color indexed="81"/>
            <rFont val="Tahoma"/>
            <family val="2"/>
            <charset val="238"/>
          </rPr>
          <t>Žiadateľ jasne a stručne uvedie k čomu prispeje realizácia danej aktivity.</t>
        </r>
      </text>
    </comment>
    <comment ref="B672" authorId="0">
      <text>
        <r>
          <rPr>
            <sz val="9"/>
            <color indexed="81"/>
            <rFont val="Tahoma"/>
            <family val="2"/>
            <charset val="238"/>
          </rPr>
          <t>Merateľný ukazovateľ bude automaticky doplnený podľa zvojenej projektovej aktivity.</t>
        </r>
        <r>
          <rPr>
            <b/>
            <sz val="9"/>
            <color indexed="81"/>
            <rFont val="Tahoma"/>
            <family val="2"/>
            <charset val="238"/>
          </rPr>
          <t xml:space="preserve">
</t>
        </r>
        <r>
          <rPr>
            <sz val="9"/>
            <color indexed="81"/>
            <rFont val="Tahoma"/>
            <family val="2"/>
            <charset val="238"/>
          </rPr>
          <t xml:space="preserve">
Žiadateľ vyberie relevantné merateľné ukazovatele výstupu, ktoré majú byť realizáciou navrhovaných aktivít dosiahnuté a ktorými sa majú dosiahnuť ciele projektu. Každá aktivita musí mať priradený minimálne jeden merateľný ukazovateľ výstupu. Rovnaký výstup môže byť priradený k viacerým aktivitám v prípade, ak sa má dosiahnuť realizáciou viacerých aktivít. Hodnota výstupových merateľných ukazovateľov je následne pomerne určená vo vzťahu k jednotlivým aktivitám. Každý výstupový merateľný ukazovateľ musí mať priradenú plánovanú hodnotu (výber zo zoznamu preddefinovaných ukazovateľov).
Ak zvolenou aktivitou nebude naplnený merateľný ukazovateľ, v ďaľších bunkách sa uvedie N/A.</t>
        </r>
      </text>
    </comment>
    <comment ref="B673" authorId="0">
      <text>
        <r>
          <rPr>
            <sz val="9"/>
            <color indexed="81"/>
            <rFont val="Tahoma"/>
            <family val="2"/>
            <charset val="238"/>
          </rPr>
          <t>výber z číselníka</t>
        </r>
      </text>
    </comment>
    <comment ref="B674" authorId="0">
      <text>
        <r>
          <rPr>
            <sz val="9"/>
            <color indexed="81"/>
            <rFont val="Tahoma"/>
            <family val="2"/>
            <charset val="238"/>
          </rPr>
          <t xml:space="preserve">ak relevantné žiadateľ uvedie východiskovú hodnotu (aktuálnu) MU, v opačnom prípade uvedie "0" (nula) </t>
        </r>
      </text>
    </comment>
    <comment ref="B675" authorId="0">
      <text>
        <r>
          <rPr>
            <sz val="9"/>
            <color indexed="81"/>
            <rFont val="Tahoma"/>
            <family val="2"/>
            <charset val="238"/>
          </rPr>
          <t>žiadateľ uvedie cieľovú hodnotu MU (plánovanú, ktorá sa má dosiahnúť realizáciou aktivity)</t>
        </r>
      </text>
    </comment>
    <comment ref="B676" authorId="0">
      <text>
        <r>
          <rPr>
            <sz val="9"/>
            <color indexed="81"/>
            <rFont val="Tahoma"/>
            <family val="2"/>
            <charset val="238"/>
          </rPr>
          <t>mesiac, rok</t>
        </r>
      </text>
    </comment>
    <comment ref="B679" authorId="0">
      <text>
        <r>
          <rPr>
            <sz val="9"/>
            <color indexed="81"/>
            <rFont val="Tahoma"/>
            <family val="2"/>
            <charset val="238"/>
          </rPr>
          <t>výber z číselníka</t>
        </r>
      </text>
    </comment>
    <comment ref="B680" authorId="0">
      <text>
        <r>
          <rPr>
            <sz val="9"/>
            <color indexed="81"/>
            <rFont val="Tahoma"/>
            <family val="2"/>
            <charset val="238"/>
          </rPr>
          <t>výber z číselníka</t>
        </r>
      </text>
    </comment>
    <comment ref="B681" authorId="0">
      <text>
        <r>
          <rPr>
            <sz val="9"/>
            <color indexed="81"/>
            <rFont val="Tahoma"/>
            <family val="2"/>
            <charset val="238"/>
          </rPr>
          <t>výber z číselníka
Upozornenie: označenie projektovej aktivity musí mať na začiatku zhodné písmeno s typom aktivity.
(Napr. Typ aktivity je C) tak projektová aktivita musí byť Cxx)</t>
        </r>
      </text>
    </comment>
    <comment ref="B682" authorId="0">
      <text>
        <r>
          <rPr>
            <sz val="9"/>
            <color indexed="81"/>
            <rFont val="Tahoma"/>
            <family val="2"/>
            <charset val="238"/>
          </rPr>
          <t>Žiadateľ jasne a stručne uvedie k čomu prispeje realizácia danej aktivity.</t>
        </r>
      </text>
    </comment>
    <comment ref="B683" authorId="0">
      <text>
        <r>
          <rPr>
            <sz val="9"/>
            <color indexed="81"/>
            <rFont val="Tahoma"/>
            <family val="2"/>
            <charset val="238"/>
          </rPr>
          <t>Merateľný ukazovateľ bude automaticky doplnený podľa zvojenej projektovej aktivity.</t>
        </r>
        <r>
          <rPr>
            <b/>
            <sz val="9"/>
            <color indexed="81"/>
            <rFont val="Tahoma"/>
            <family val="2"/>
            <charset val="238"/>
          </rPr>
          <t xml:space="preserve">
</t>
        </r>
        <r>
          <rPr>
            <sz val="9"/>
            <color indexed="81"/>
            <rFont val="Tahoma"/>
            <family val="2"/>
            <charset val="238"/>
          </rPr>
          <t xml:space="preserve">
Žiadateľ vyberie relevantné merateľné ukazovatele výstupu, ktoré majú byť realizáciou navrhovaných aktivít dosiahnuté a ktorými sa majú dosiahnuť ciele projektu. Každá aktivita musí mať priradený minimálne jeden merateľný ukazovateľ výstupu. Rovnaký výstup môže byť priradený k viacerým aktivitám v prípade, ak sa má dosiahnuť realizáciou viacerých aktivít. Hodnota výstupových merateľných ukazovateľov je následne pomerne určená vo vzťahu k jednotlivým aktivitám. Každý výstupový merateľný ukazovateľ musí mať priradenú plánovanú hodnotu (výber zo zoznamu preddefinovaných ukazovateľov).
Ak zvolenou aktivitou nebude naplnený merateľný ukazovateľ, v ďaľších bunkách sa uvedie N/A.</t>
        </r>
      </text>
    </comment>
    <comment ref="B684" authorId="0">
      <text>
        <r>
          <rPr>
            <sz val="9"/>
            <color indexed="81"/>
            <rFont val="Tahoma"/>
            <family val="2"/>
            <charset val="238"/>
          </rPr>
          <t>výber z číselníka</t>
        </r>
      </text>
    </comment>
    <comment ref="B685" authorId="0">
      <text>
        <r>
          <rPr>
            <sz val="9"/>
            <color indexed="81"/>
            <rFont val="Tahoma"/>
            <family val="2"/>
            <charset val="238"/>
          </rPr>
          <t xml:space="preserve">ak relevantné žiadateľ uvedie východiskovú hodnotu (aktuálnu) MU, v opačnom prípade uvedie "0" (nula) </t>
        </r>
      </text>
    </comment>
    <comment ref="B686" authorId="0">
      <text>
        <r>
          <rPr>
            <sz val="9"/>
            <color indexed="81"/>
            <rFont val="Tahoma"/>
            <family val="2"/>
            <charset val="238"/>
          </rPr>
          <t>žiadateľ uvedie cieľovú hodnotu MU (plánovanú, ktorá sa má dosiahnúť realizáciou aktivity)</t>
        </r>
      </text>
    </comment>
    <comment ref="B687" authorId="0">
      <text>
        <r>
          <rPr>
            <sz val="9"/>
            <color indexed="81"/>
            <rFont val="Tahoma"/>
            <family val="2"/>
            <charset val="238"/>
          </rPr>
          <t>mesiac, rok</t>
        </r>
      </text>
    </comment>
    <comment ref="B690" authorId="0">
      <text>
        <r>
          <rPr>
            <sz val="9"/>
            <color indexed="81"/>
            <rFont val="Tahoma"/>
            <family val="2"/>
            <charset val="238"/>
          </rPr>
          <t>výber z číselníka</t>
        </r>
      </text>
    </comment>
    <comment ref="B691" authorId="0">
      <text>
        <r>
          <rPr>
            <sz val="9"/>
            <color indexed="81"/>
            <rFont val="Tahoma"/>
            <family val="2"/>
            <charset val="238"/>
          </rPr>
          <t>výber z číselníka</t>
        </r>
      </text>
    </comment>
    <comment ref="B692" authorId="0">
      <text>
        <r>
          <rPr>
            <sz val="9"/>
            <color indexed="81"/>
            <rFont val="Tahoma"/>
            <family val="2"/>
            <charset val="238"/>
          </rPr>
          <t>výber z číselníka
Upozornenie: označenie projektovej aktivity musí mať na začiatku zhodné písmeno s typom aktivity.
(Napr. Typ aktivity je C) tak projektová aktivita musí byť Cxx)</t>
        </r>
      </text>
    </comment>
    <comment ref="B693" authorId="0">
      <text>
        <r>
          <rPr>
            <sz val="9"/>
            <color indexed="81"/>
            <rFont val="Tahoma"/>
            <family val="2"/>
            <charset val="238"/>
          </rPr>
          <t>Žiadateľ jasne a stručne uvedie k čomu prispeje realizácia danej aktivity.</t>
        </r>
      </text>
    </comment>
    <comment ref="B694" authorId="0">
      <text>
        <r>
          <rPr>
            <sz val="9"/>
            <color indexed="81"/>
            <rFont val="Tahoma"/>
            <family val="2"/>
            <charset val="238"/>
          </rPr>
          <t>Merateľný ukazovateľ bude automaticky doplnený podľa zvojenej projektovej aktivity.</t>
        </r>
        <r>
          <rPr>
            <b/>
            <sz val="9"/>
            <color indexed="81"/>
            <rFont val="Tahoma"/>
            <family val="2"/>
            <charset val="238"/>
          </rPr>
          <t xml:space="preserve">
</t>
        </r>
        <r>
          <rPr>
            <sz val="9"/>
            <color indexed="81"/>
            <rFont val="Tahoma"/>
            <family val="2"/>
            <charset val="238"/>
          </rPr>
          <t xml:space="preserve">
Žiadateľ vyberie relevantné merateľné ukazovatele výstupu, ktoré majú byť realizáciou navrhovaných aktivít dosiahnuté a ktorými sa majú dosiahnuť ciele projektu. Každá aktivita musí mať priradený minimálne jeden merateľný ukazovateľ výstupu. Rovnaký výstup môže byť priradený k viacerým aktivitám v prípade, ak sa má dosiahnuť realizáciou viacerých aktivít. Hodnota výstupových merateľných ukazovateľov je následne pomerne určená vo vzťahu k jednotlivým aktivitám. Každý výstupový merateľný ukazovateľ musí mať priradenú plánovanú hodnotu (výber zo zoznamu preddefinovaných ukazovateľov).
Ak zvolenou aktivitou nebude naplnený merateľný ukazovateľ, v ďaľších bunkách sa uvedie N/A.</t>
        </r>
      </text>
    </comment>
    <comment ref="B695" authorId="0">
      <text>
        <r>
          <rPr>
            <sz val="9"/>
            <color indexed="81"/>
            <rFont val="Tahoma"/>
            <family val="2"/>
            <charset val="238"/>
          </rPr>
          <t>výber z číselníka</t>
        </r>
      </text>
    </comment>
    <comment ref="B696" authorId="0">
      <text>
        <r>
          <rPr>
            <sz val="9"/>
            <color indexed="81"/>
            <rFont val="Tahoma"/>
            <family val="2"/>
            <charset val="238"/>
          </rPr>
          <t xml:space="preserve">ak relevantné žiadateľ uvedie východiskovú hodnotu (aktuálnu) MU, v opačnom prípade uvedie "0" (nula) </t>
        </r>
      </text>
    </comment>
    <comment ref="B697" authorId="0">
      <text>
        <r>
          <rPr>
            <sz val="9"/>
            <color indexed="81"/>
            <rFont val="Tahoma"/>
            <family val="2"/>
            <charset val="238"/>
          </rPr>
          <t>žiadateľ uvedie cieľovú hodnotu MU (plánovanú, ktorá sa má dosiahnúť realizáciou aktivity)</t>
        </r>
      </text>
    </comment>
    <comment ref="B698" authorId="0">
      <text>
        <r>
          <rPr>
            <sz val="9"/>
            <color indexed="81"/>
            <rFont val="Tahoma"/>
            <family val="2"/>
            <charset val="238"/>
          </rPr>
          <t>mesiac, rok</t>
        </r>
      </text>
    </comment>
    <comment ref="B701" authorId="0">
      <text>
        <r>
          <rPr>
            <sz val="9"/>
            <color indexed="81"/>
            <rFont val="Tahoma"/>
            <family val="2"/>
            <charset val="238"/>
          </rPr>
          <t>výber z číselníka</t>
        </r>
      </text>
    </comment>
    <comment ref="B702" authorId="0">
      <text>
        <r>
          <rPr>
            <sz val="9"/>
            <color indexed="81"/>
            <rFont val="Tahoma"/>
            <family val="2"/>
            <charset val="238"/>
          </rPr>
          <t>výber z číselníka</t>
        </r>
      </text>
    </comment>
    <comment ref="B703" authorId="0">
      <text>
        <r>
          <rPr>
            <sz val="9"/>
            <color indexed="81"/>
            <rFont val="Tahoma"/>
            <family val="2"/>
            <charset val="238"/>
          </rPr>
          <t>výber z číselníka
Upozornenie: označenie projektovej aktivity musí mať na začiatku zhodné písmeno s typom aktivity.
(Napr. Typ aktivity je C) tak projektová aktivita musí byť Cxx)</t>
        </r>
      </text>
    </comment>
    <comment ref="B704" authorId="0">
      <text>
        <r>
          <rPr>
            <sz val="9"/>
            <color indexed="81"/>
            <rFont val="Tahoma"/>
            <family val="2"/>
            <charset val="238"/>
          </rPr>
          <t>Žiadateľ jasne a stručne uvedie k čomu prispeje realizácia danej aktivity.</t>
        </r>
      </text>
    </comment>
    <comment ref="B705" authorId="0">
      <text>
        <r>
          <rPr>
            <sz val="9"/>
            <color indexed="81"/>
            <rFont val="Tahoma"/>
            <family val="2"/>
            <charset val="238"/>
          </rPr>
          <t>Merateľný ukazovateľ bude automaticky doplnený podľa zvojenej projektovej aktivity.</t>
        </r>
        <r>
          <rPr>
            <b/>
            <sz val="9"/>
            <color indexed="81"/>
            <rFont val="Tahoma"/>
            <family val="2"/>
            <charset val="238"/>
          </rPr>
          <t xml:space="preserve">
</t>
        </r>
        <r>
          <rPr>
            <sz val="9"/>
            <color indexed="81"/>
            <rFont val="Tahoma"/>
            <family val="2"/>
            <charset val="238"/>
          </rPr>
          <t xml:space="preserve">
Žiadateľ vyberie relevantné merateľné ukazovatele výstupu, ktoré majú byť realizáciou navrhovaných aktivít dosiahnuté a ktorými sa majú dosiahnuť ciele projektu. Každá aktivita musí mať priradený minimálne jeden merateľný ukazovateľ výstupu. Rovnaký výstup môže byť priradený k viacerým aktivitám v prípade, ak sa má dosiahnuť realizáciou viacerých aktivít. Hodnota výstupových merateľných ukazovateľov je následne pomerne určená vo vzťahu k jednotlivým aktivitám. Každý výstupový merateľný ukazovateľ musí mať priradenú plánovanú hodnotu (výber zo zoznamu preddefinovaných ukazovateľov).
Ak zvolenou aktivitou nebude naplnený merateľný ukazovateľ, v ďaľších bunkách sa uvedie N/A.</t>
        </r>
      </text>
    </comment>
    <comment ref="B706" authorId="0">
      <text>
        <r>
          <rPr>
            <sz val="9"/>
            <color indexed="81"/>
            <rFont val="Tahoma"/>
            <family val="2"/>
            <charset val="238"/>
          </rPr>
          <t>výber z číselníka</t>
        </r>
      </text>
    </comment>
    <comment ref="B707" authorId="0">
      <text>
        <r>
          <rPr>
            <sz val="9"/>
            <color indexed="81"/>
            <rFont val="Tahoma"/>
            <family val="2"/>
            <charset val="238"/>
          </rPr>
          <t xml:space="preserve">ak relevantné žiadateľ uvedie východiskovú hodnotu (aktuálnu) MU, v opačnom prípade uvedie "0" (nula) </t>
        </r>
      </text>
    </comment>
    <comment ref="B708" authorId="0">
      <text>
        <r>
          <rPr>
            <sz val="9"/>
            <color indexed="81"/>
            <rFont val="Tahoma"/>
            <family val="2"/>
            <charset val="238"/>
          </rPr>
          <t>žiadateľ uvedie cieľovú hodnotu MU (plánovanú, ktorá sa má dosiahnúť realizáciou aktivity)</t>
        </r>
      </text>
    </comment>
    <comment ref="B709" authorId="0">
      <text>
        <r>
          <rPr>
            <sz val="9"/>
            <color indexed="81"/>
            <rFont val="Tahoma"/>
            <family val="2"/>
            <charset val="238"/>
          </rPr>
          <t>mesiac, rok</t>
        </r>
      </text>
    </comment>
    <comment ref="B712" authorId="0">
      <text>
        <r>
          <rPr>
            <sz val="9"/>
            <color indexed="81"/>
            <rFont val="Tahoma"/>
            <family val="2"/>
            <charset val="238"/>
          </rPr>
          <t>výber z číselníka</t>
        </r>
      </text>
    </comment>
    <comment ref="B713" authorId="0">
      <text>
        <r>
          <rPr>
            <sz val="9"/>
            <color indexed="81"/>
            <rFont val="Tahoma"/>
            <family val="2"/>
            <charset val="238"/>
          </rPr>
          <t>výber z číselníka</t>
        </r>
      </text>
    </comment>
    <comment ref="B714" authorId="0">
      <text>
        <r>
          <rPr>
            <sz val="9"/>
            <color indexed="81"/>
            <rFont val="Tahoma"/>
            <family val="2"/>
            <charset val="238"/>
          </rPr>
          <t>výber z číselníka
Upozornenie: označenie projektovej aktivity musí mať na začiatku zhodné písmeno s typom aktivity.
(Napr. Typ aktivity je C) tak projektová aktivita musí byť Cxx)</t>
        </r>
      </text>
    </comment>
    <comment ref="B715" authorId="0">
      <text>
        <r>
          <rPr>
            <sz val="9"/>
            <color indexed="81"/>
            <rFont val="Tahoma"/>
            <family val="2"/>
            <charset val="238"/>
          </rPr>
          <t>Žiadateľ jasne a stručne uvedie k čomu prispeje realizácia danej aktivity.</t>
        </r>
      </text>
    </comment>
    <comment ref="B716" authorId="0">
      <text>
        <r>
          <rPr>
            <sz val="9"/>
            <color indexed="81"/>
            <rFont val="Tahoma"/>
            <family val="2"/>
            <charset val="238"/>
          </rPr>
          <t>Merateľný ukazovateľ bude automaticky doplnený podľa zvojenej projektovej aktivity.</t>
        </r>
        <r>
          <rPr>
            <b/>
            <sz val="9"/>
            <color indexed="81"/>
            <rFont val="Tahoma"/>
            <family val="2"/>
            <charset val="238"/>
          </rPr>
          <t xml:space="preserve">
</t>
        </r>
        <r>
          <rPr>
            <sz val="9"/>
            <color indexed="81"/>
            <rFont val="Tahoma"/>
            <family val="2"/>
            <charset val="238"/>
          </rPr>
          <t xml:space="preserve">
Žiadateľ vyberie relevantné merateľné ukazovatele výstupu, ktoré majú byť realizáciou navrhovaných aktivít dosiahnuté a ktorými sa majú dosiahnuť ciele projektu. Každá aktivita musí mať priradený minimálne jeden merateľný ukazovateľ výstupu. Rovnaký výstup môže byť priradený k viacerým aktivitám v prípade, ak sa má dosiahnuť realizáciou viacerých aktivít. Hodnota výstupových merateľných ukazovateľov je následne pomerne určená vo vzťahu k jednotlivým aktivitám. Každý výstupový merateľný ukazovateľ musí mať priradenú plánovanú hodnotu (výber zo zoznamu preddefinovaných ukazovateľov).
Ak zvolenou aktivitou nebude naplnený merateľný ukazovateľ, v ďaľších bunkách sa uvedie N/A.</t>
        </r>
      </text>
    </comment>
    <comment ref="B717" authorId="0">
      <text>
        <r>
          <rPr>
            <sz val="9"/>
            <color indexed="81"/>
            <rFont val="Tahoma"/>
            <family val="2"/>
            <charset val="238"/>
          </rPr>
          <t>výber z číselníka</t>
        </r>
      </text>
    </comment>
    <comment ref="B718" authorId="0">
      <text>
        <r>
          <rPr>
            <sz val="9"/>
            <color indexed="81"/>
            <rFont val="Tahoma"/>
            <family val="2"/>
            <charset val="238"/>
          </rPr>
          <t xml:space="preserve">ak relevantné žiadateľ uvedie východiskovú hodnotu (aktuálnu) MU, v opačnom prípade uvedie "0" (nula) </t>
        </r>
      </text>
    </comment>
    <comment ref="B719" authorId="0">
      <text>
        <r>
          <rPr>
            <sz val="9"/>
            <color indexed="81"/>
            <rFont val="Tahoma"/>
            <family val="2"/>
            <charset val="238"/>
          </rPr>
          <t>žiadateľ uvedie cieľovú hodnotu MU (plánovanú, ktorá sa má dosiahnúť realizáciou aktivity)</t>
        </r>
      </text>
    </comment>
    <comment ref="B720" authorId="0">
      <text>
        <r>
          <rPr>
            <sz val="9"/>
            <color indexed="81"/>
            <rFont val="Tahoma"/>
            <family val="2"/>
            <charset val="238"/>
          </rPr>
          <t>mesiac, rok</t>
        </r>
      </text>
    </comment>
    <comment ref="B723" authorId="0">
      <text>
        <r>
          <rPr>
            <sz val="9"/>
            <color indexed="81"/>
            <rFont val="Tahoma"/>
            <family val="2"/>
            <charset val="238"/>
          </rPr>
          <t>výber z číselníka</t>
        </r>
      </text>
    </comment>
    <comment ref="B724" authorId="0">
      <text>
        <r>
          <rPr>
            <sz val="9"/>
            <color indexed="81"/>
            <rFont val="Tahoma"/>
            <family val="2"/>
            <charset val="238"/>
          </rPr>
          <t>výber z číselníka</t>
        </r>
      </text>
    </comment>
    <comment ref="B725" authorId="0">
      <text>
        <r>
          <rPr>
            <sz val="9"/>
            <color indexed="81"/>
            <rFont val="Tahoma"/>
            <family val="2"/>
            <charset val="238"/>
          </rPr>
          <t>výber z číselníka
Upozornenie: označenie projektovej aktivity musí mať na začiatku zhodné písmeno s typom aktivity.
(Napr. Typ aktivity je C) tak projektová aktivita musí byť Cxx)</t>
        </r>
      </text>
    </comment>
    <comment ref="B726" authorId="0">
      <text>
        <r>
          <rPr>
            <sz val="9"/>
            <color indexed="81"/>
            <rFont val="Tahoma"/>
            <family val="2"/>
            <charset val="238"/>
          </rPr>
          <t>Žiadateľ jasne a stručne uvedie k čomu prispeje realizácia danej aktivity.</t>
        </r>
      </text>
    </comment>
    <comment ref="B727" authorId="0">
      <text>
        <r>
          <rPr>
            <sz val="9"/>
            <color indexed="81"/>
            <rFont val="Tahoma"/>
            <family val="2"/>
            <charset val="238"/>
          </rPr>
          <t>Merateľný ukazovateľ bude automaticky doplnený podľa zvojenej projektovej aktivity.</t>
        </r>
        <r>
          <rPr>
            <b/>
            <sz val="9"/>
            <color indexed="81"/>
            <rFont val="Tahoma"/>
            <family val="2"/>
            <charset val="238"/>
          </rPr>
          <t xml:space="preserve">
</t>
        </r>
        <r>
          <rPr>
            <sz val="9"/>
            <color indexed="81"/>
            <rFont val="Tahoma"/>
            <family val="2"/>
            <charset val="238"/>
          </rPr>
          <t xml:space="preserve">
Žiadateľ vyberie relevantné merateľné ukazovatele výstupu, ktoré majú byť realizáciou navrhovaných aktivít dosiahnuté a ktorými sa majú dosiahnuť ciele projektu. Každá aktivita musí mať priradený minimálne jeden merateľný ukazovateľ výstupu. Rovnaký výstup môže byť priradený k viacerým aktivitám v prípade, ak sa má dosiahnuť realizáciou viacerých aktivít. Hodnota výstupových merateľných ukazovateľov je následne pomerne určená vo vzťahu k jednotlivým aktivitám. Každý výstupový merateľný ukazovateľ musí mať priradenú plánovanú hodnotu (výber zo zoznamu preddefinovaných ukazovateľov).
Ak zvolenou aktivitou nebude naplnený merateľný ukazovateľ, v ďaľších bunkách sa uvedie N/A.</t>
        </r>
      </text>
    </comment>
    <comment ref="B728" authorId="0">
      <text>
        <r>
          <rPr>
            <sz val="9"/>
            <color indexed="81"/>
            <rFont val="Tahoma"/>
            <family val="2"/>
            <charset val="238"/>
          </rPr>
          <t>výber z číselníka</t>
        </r>
      </text>
    </comment>
    <comment ref="B729" authorId="0">
      <text>
        <r>
          <rPr>
            <sz val="9"/>
            <color indexed="81"/>
            <rFont val="Tahoma"/>
            <family val="2"/>
            <charset val="238"/>
          </rPr>
          <t xml:space="preserve">ak relevantné žiadateľ uvedie východiskovú hodnotu (aktuálnu) MU, v opačnom prípade uvedie "0" (nula) </t>
        </r>
      </text>
    </comment>
    <comment ref="B730" authorId="0">
      <text>
        <r>
          <rPr>
            <sz val="9"/>
            <color indexed="81"/>
            <rFont val="Tahoma"/>
            <family val="2"/>
            <charset val="238"/>
          </rPr>
          <t>žiadateľ uvedie cieľovú hodnotu MU (plánovanú, ktorá sa má dosiahnúť realizáciou aktivity)</t>
        </r>
      </text>
    </comment>
    <comment ref="B731" authorId="0">
      <text>
        <r>
          <rPr>
            <sz val="9"/>
            <color indexed="81"/>
            <rFont val="Tahoma"/>
            <family val="2"/>
            <charset val="238"/>
          </rPr>
          <t>mesiac, rok</t>
        </r>
      </text>
    </comment>
    <comment ref="B734" authorId="0">
      <text>
        <r>
          <rPr>
            <sz val="9"/>
            <color indexed="81"/>
            <rFont val="Tahoma"/>
            <family val="2"/>
            <charset val="238"/>
          </rPr>
          <t>výber z číselníka</t>
        </r>
      </text>
    </comment>
    <comment ref="B735" authorId="0">
      <text>
        <r>
          <rPr>
            <sz val="9"/>
            <color indexed="81"/>
            <rFont val="Tahoma"/>
            <family val="2"/>
            <charset val="238"/>
          </rPr>
          <t>výber z číselníka</t>
        </r>
      </text>
    </comment>
    <comment ref="B736" authorId="0">
      <text>
        <r>
          <rPr>
            <sz val="9"/>
            <color indexed="81"/>
            <rFont val="Tahoma"/>
            <family val="2"/>
            <charset val="238"/>
          </rPr>
          <t>výber z číselníka
Upozornenie: označenie projektovej aktivity musí mať na začiatku zhodné písmeno s typom aktivity.
(Napr. Typ aktivity je C) tak projektová aktivita musí byť Cxx)</t>
        </r>
      </text>
    </comment>
    <comment ref="B737" authorId="0">
      <text>
        <r>
          <rPr>
            <sz val="9"/>
            <color indexed="81"/>
            <rFont val="Tahoma"/>
            <family val="2"/>
            <charset val="238"/>
          </rPr>
          <t>Žiadateľ jasne a stručne uvedie k čomu prispeje realizácia danej aktivity.</t>
        </r>
      </text>
    </comment>
    <comment ref="B738" authorId="0">
      <text>
        <r>
          <rPr>
            <sz val="9"/>
            <color indexed="81"/>
            <rFont val="Tahoma"/>
            <family val="2"/>
            <charset val="238"/>
          </rPr>
          <t>Merateľný ukazovateľ bude automaticky doplnený podľa zvojenej projektovej aktivity.</t>
        </r>
        <r>
          <rPr>
            <b/>
            <sz val="9"/>
            <color indexed="81"/>
            <rFont val="Tahoma"/>
            <family val="2"/>
            <charset val="238"/>
          </rPr>
          <t xml:space="preserve">
</t>
        </r>
        <r>
          <rPr>
            <sz val="9"/>
            <color indexed="81"/>
            <rFont val="Tahoma"/>
            <family val="2"/>
            <charset val="238"/>
          </rPr>
          <t xml:space="preserve">
Žiadateľ vyberie relevantné merateľné ukazovatele výstupu, ktoré majú byť realizáciou navrhovaných aktivít dosiahnuté a ktorými sa majú dosiahnuť ciele projektu. Každá aktivita musí mať priradený minimálne jeden merateľný ukazovateľ výstupu. Rovnaký výstup môže byť priradený k viacerým aktivitám v prípade, ak sa má dosiahnuť realizáciou viacerých aktivít. Hodnota výstupových merateľných ukazovateľov je následne pomerne určená vo vzťahu k jednotlivým aktivitám. Každý výstupový merateľný ukazovateľ musí mať priradenú plánovanú hodnotu (výber zo zoznamu preddefinovaných ukazovateľov).
Ak zvolenou aktivitou nebude naplnený merateľný ukazovateľ, v ďaľších bunkách sa uvedie N/A.</t>
        </r>
      </text>
    </comment>
    <comment ref="B739" authorId="0">
      <text>
        <r>
          <rPr>
            <sz val="9"/>
            <color indexed="81"/>
            <rFont val="Tahoma"/>
            <family val="2"/>
            <charset val="238"/>
          </rPr>
          <t>výber z číselníka</t>
        </r>
      </text>
    </comment>
    <comment ref="B740" authorId="0">
      <text>
        <r>
          <rPr>
            <sz val="9"/>
            <color indexed="81"/>
            <rFont val="Tahoma"/>
            <family val="2"/>
            <charset val="238"/>
          </rPr>
          <t xml:space="preserve">ak relevantné žiadateľ uvedie východiskovú hodnotu (aktuálnu) MU, v opačnom prípade uvedie "0" (nula) </t>
        </r>
      </text>
    </comment>
    <comment ref="B741" authorId="0">
      <text>
        <r>
          <rPr>
            <sz val="9"/>
            <color indexed="81"/>
            <rFont val="Tahoma"/>
            <family val="2"/>
            <charset val="238"/>
          </rPr>
          <t>žiadateľ uvedie cieľovú hodnotu MU (plánovanú, ktorá sa má dosiahnúť realizáciou aktivity)</t>
        </r>
      </text>
    </comment>
    <comment ref="B742" authorId="0">
      <text>
        <r>
          <rPr>
            <sz val="9"/>
            <color indexed="81"/>
            <rFont val="Tahoma"/>
            <family val="2"/>
            <charset val="238"/>
          </rPr>
          <t>mesiac, rok</t>
        </r>
      </text>
    </comment>
    <comment ref="B745" authorId="0">
      <text>
        <r>
          <rPr>
            <sz val="9"/>
            <color indexed="81"/>
            <rFont val="Tahoma"/>
            <family val="2"/>
            <charset val="238"/>
          </rPr>
          <t>výber z číselníka</t>
        </r>
      </text>
    </comment>
    <comment ref="B746" authorId="0">
      <text>
        <r>
          <rPr>
            <sz val="9"/>
            <color indexed="81"/>
            <rFont val="Tahoma"/>
            <family val="2"/>
            <charset val="238"/>
          </rPr>
          <t>výber z číselníka</t>
        </r>
      </text>
    </comment>
    <comment ref="B747" authorId="0">
      <text>
        <r>
          <rPr>
            <sz val="9"/>
            <color indexed="81"/>
            <rFont val="Tahoma"/>
            <family val="2"/>
            <charset val="238"/>
          </rPr>
          <t>výber z číselníka
Upozornenie: označenie projektovej aktivity musí mať na začiatku zhodné písmeno s typom aktivity.
(Napr. Typ aktivity je C) tak projektová aktivita musí byť Cxx)</t>
        </r>
      </text>
    </comment>
    <comment ref="B748" authorId="0">
      <text>
        <r>
          <rPr>
            <sz val="9"/>
            <color indexed="81"/>
            <rFont val="Tahoma"/>
            <family val="2"/>
            <charset val="238"/>
          </rPr>
          <t>Žiadateľ jasne a stručne uvedie k čomu prispeje realizácia danej aktivity.</t>
        </r>
      </text>
    </comment>
    <comment ref="B749" authorId="0">
      <text>
        <r>
          <rPr>
            <sz val="9"/>
            <color indexed="81"/>
            <rFont val="Tahoma"/>
            <family val="2"/>
            <charset val="238"/>
          </rPr>
          <t>Merateľný ukazovateľ bude automaticky doplnený podľa zvojenej projektovej aktivity.</t>
        </r>
        <r>
          <rPr>
            <b/>
            <sz val="9"/>
            <color indexed="81"/>
            <rFont val="Tahoma"/>
            <family val="2"/>
            <charset val="238"/>
          </rPr>
          <t xml:space="preserve">
</t>
        </r>
        <r>
          <rPr>
            <sz val="9"/>
            <color indexed="81"/>
            <rFont val="Tahoma"/>
            <family val="2"/>
            <charset val="238"/>
          </rPr>
          <t xml:space="preserve">
Žiadateľ vyberie relevantné merateľné ukazovatele výstupu, ktoré majú byť realizáciou navrhovaných aktivít dosiahnuté a ktorými sa majú dosiahnuť ciele projektu. Každá aktivita musí mať priradený minimálne jeden merateľný ukazovateľ výstupu. Rovnaký výstup môže byť priradený k viacerým aktivitám v prípade, ak sa má dosiahnuť realizáciou viacerých aktivít. Hodnota výstupových merateľných ukazovateľov je následne pomerne určená vo vzťahu k jednotlivým aktivitám. Každý výstupový merateľný ukazovateľ musí mať priradenú plánovanú hodnotu (výber zo zoznamu preddefinovaných ukazovateľov).
Ak zvolenou aktivitou nebude naplnený merateľný ukazovateľ, v ďaľších bunkách sa uvedie N/A.</t>
        </r>
      </text>
    </comment>
    <comment ref="B750" authorId="0">
      <text>
        <r>
          <rPr>
            <sz val="9"/>
            <color indexed="81"/>
            <rFont val="Tahoma"/>
            <family val="2"/>
            <charset val="238"/>
          </rPr>
          <t>výber z číselníka</t>
        </r>
      </text>
    </comment>
    <comment ref="B751" authorId="0">
      <text>
        <r>
          <rPr>
            <sz val="9"/>
            <color indexed="81"/>
            <rFont val="Tahoma"/>
            <family val="2"/>
            <charset val="238"/>
          </rPr>
          <t xml:space="preserve">ak relevantné žiadateľ uvedie východiskovú hodnotu (aktuálnu) MU, v opačnom prípade uvedie "0" (nula) </t>
        </r>
      </text>
    </comment>
    <comment ref="B752" authorId="0">
      <text>
        <r>
          <rPr>
            <sz val="9"/>
            <color indexed="81"/>
            <rFont val="Tahoma"/>
            <family val="2"/>
            <charset val="238"/>
          </rPr>
          <t>žiadateľ uvedie cieľovú hodnotu MU (plánovanú, ktorá sa má dosiahnúť realizáciou aktivity)</t>
        </r>
      </text>
    </comment>
    <comment ref="B753" authorId="0">
      <text>
        <r>
          <rPr>
            <sz val="9"/>
            <color indexed="81"/>
            <rFont val="Tahoma"/>
            <family val="2"/>
            <charset val="238"/>
          </rPr>
          <t>mesiac, rok</t>
        </r>
      </text>
    </comment>
    <comment ref="B756" authorId="0">
      <text>
        <r>
          <rPr>
            <sz val="9"/>
            <color indexed="81"/>
            <rFont val="Tahoma"/>
            <family val="2"/>
            <charset val="238"/>
          </rPr>
          <t>výber z číselníka</t>
        </r>
      </text>
    </comment>
    <comment ref="B757" authorId="0">
      <text>
        <r>
          <rPr>
            <sz val="9"/>
            <color indexed="81"/>
            <rFont val="Tahoma"/>
            <family val="2"/>
            <charset val="238"/>
          </rPr>
          <t>výber z číselníka</t>
        </r>
      </text>
    </comment>
    <comment ref="B758" authorId="0">
      <text>
        <r>
          <rPr>
            <sz val="9"/>
            <color indexed="81"/>
            <rFont val="Tahoma"/>
            <family val="2"/>
            <charset val="238"/>
          </rPr>
          <t>výber z číselníka
Upozornenie: označenie projektovej aktivity musí mať na začiatku zhodné písmeno s typom aktivity.
(Napr. Typ aktivity je C) tak projektová aktivita musí byť Cxx)</t>
        </r>
      </text>
    </comment>
    <comment ref="B759" authorId="0">
      <text>
        <r>
          <rPr>
            <sz val="9"/>
            <color indexed="81"/>
            <rFont val="Tahoma"/>
            <family val="2"/>
            <charset val="238"/>
          </rPr>
          <t>Žiadateľ jasne a stručne uvedie k čomu prispeje realizácia danej aktivity.</t>
        </r>
      </text>
    </comment>
    <comment ref="B760" authorId="0">
      <text>
        <r>
          <rPr>
            <sz val="9"/>
            <color indexed="81"/>
            <rFont val="Tahoma"/>
            <family val="2"/>
            <charset val="238"/>
          </rPr>
          <t>Merateľný ukazovateľ bude automaticky doplnený podľa zvojenej projektovej aktivity.</t>
        </r>
        <r>
          <rPr>
            <b/>
            <sz val="9"/>
            <color indexed="81"/>
            <rFont val="Tahoma"/>
            <family val="2"/>
            <charset val="238"/>
          </rPr>
          <t xml:space="preserve">
</t>
        </r>
        <r>
          <rPr>
            <sz val="9"/>
            <color indexed="81"/>
            <rFont val="Tahoma"/>
            <family val="2"/>
            <charset val="238"/>
          </rPr>
          <t xml:space="preserve">
Žiadateľ vyberie relevantné merateľné ukazovatele výstupu, ktoré majú byť realizáciou navrhovaných aktivít dosiahnuté a ktorými sa majú dosiahnuť ciele projektu. Každá aktivita musí mať priradený minimálne jeden merateľný ukazovateľ výstupu. Rovnaký výstup môže byť priradený k viacerým aktivitám v prípade, ak sa má dosiahnuť realizáciou viacerých aktivít. Hodnota výstupových merateľných ukazovateľov je následne pomerne určená vo vzťahu k jednotlivým aktivitám. Každý výstupový merateľný ukazovateľ musí mať priradenú plánovanú hodnotu (výber zo zoznamu preddefinovaných ukazovateľov).
Ak zvolenou aktivitou nebude naplnený merateľný ukazovateľ, v ďaľších bunkách sa uvedie N/A.</t>
        </r>
      </text>
    </comment>
    <comment ref="B761" authorId="0">
      <text>
        <r>
          <rPr>
            <sz val="9"/>
            <color indexed="81"/>
            <rFont val="Tahoma"/>
            <family val="2"/>
            <charset val="238"/>
          </rPr>
          <t>výber z číselníka</t>
        </r>
      </text>
    </comment>
    <comment ref="B762" authorId="0">
      <text>
        <r>
          <rPr>
            <sz val="9"/>
            <color indexed="81"/>
            <rFont val="Tahoma"/>
            <family val="2"/>
            <charset val="238"/>
          </rPr>
          <t xml:space="preserve">ak relevantné žiadateľ uvedie východiskovú hodnotu (aktuálnu) MU, v opačnom prípade uvedie "0" (nula) </t>
        </r>
      </text>
    </comment>
    <comment ref="B763" authorId="0">
      <text>
        <r>
          <rPr>
            <sz val="9"/>
            <color indexed="81"/>
            <rFont val="Tahoma"/>
            <family val="2"/>
            <charset val="238"/>
          </rPr>
          <t>žiadateľ uvedie cieľovú hodnotu MU (plánovanú, ktorá sa má dosiahnúť realizáciou aktivity)</t>
        </r>
      </text>
    </comment>
    <comment ref="B764" authorId="0">
      <text>
        <r>
          <rPr>
            <sz val="9"/>
            <color indexed="81"/>
            <rFont val="Tahoma"/>
            <family val="2"/>
            <charset val="238"/>
          </rPr>
          <t>mesiac, rok</t>
        </r>
      </text>
    </comment>
    <comment ref="B767" authorId="0">
      <text>
        <r>
          <rPr>
            <sz val="9"/>
            <color indexed="81"/>
            <rFont val="Tahoma"/>
            <family val="2"/>
            <charset val="238"/>
          </rPr>
          <t>výber z číselníka</t>
        </r>
      </text>
    </comment>
    <comment ref="B768" authorId="0">
      <text>
        <r>
          <rPr>
            <sz val="9"/>
            <color indexed="81"/>
            <rFont val="Tahoma"/>
            <family val="2"/>
            <charset val="238"/>
          </rPr>
          <t>výber z číselníka</t>
        </r>
      </text>
    </comment>
    <comment ref="B769" authorId="0">
      <text>
        <r>
          <rPr>
            <sz val="9"/>
            <color indexed="81"/>
            <rFont val="Tahoma"/>
            <family val="2"/>
            <charset val="238"/>
          </rPr>
          <t>výber z číselníka
Upozornenie: označenie projektovej aktivity musí mať na začiatku zhodné písmeno s typom aktivity.
(Napr. Typ aktivity je C) tak projektová aktivita musí byť Cxx)</t>
        </r>
      </text>
    </comment>
    <comment ref="B770" authorId="0">
      <text>
        <r>
          <rPr>
            <sz val="9"/>
            <color indexed="81"/>
            <rFont val="Tahoma"/>
            <family val="2"/>
            <charset val="238"/>
          </rPr>
          <t>Žiadateľ jasne a stručne uvedie k čomu prispeje realizácia danej aktivity.</t>
        </r>
      </text>
    </comment>
    <comment ref="B771" authorId="0">
      <text>
        <r>
          <rPr>
            <sz val="9"/>
            <color indexed="81"/>
            <rFont val="Tahoma"/>
            <family val="2"/>
            <charset val="238"/>
          </rPr>
          <t>Merateľný ukazovateľ bude automaticky doplnený podľa zvojenej projektovej aktivity.</t>
        </r>
        <r>
          <rPr>
            <b/>
            <sz val="9"/>
            <color indexed="81"/>
            <rFont val="Tahoma"/>
            <family val="2"/>
            <charset val="238"/>
          </rPr>
          <t xml:space="preserve">
</t>
        </r>
        <r>
          <rPr>
            <sz val="9"/>
            <color indexed="81"/>
            <rFont val="Tahoma"/>
            <family val="2"/>
            <charset val="238"/>
          </rPr>
          <t xml:space="preserve">
Žiadateľ vyberie relevantné merateľné ukazovatele výstupu, ktoré majú byť realizáciou navrhovaných aktivít dosiahnuté a ktorými sa majú dosiahnuť ciele projektu. Každá aktivita musí mať priradený minimálne jeden merateľný ukazovateľ výstupu. Rovnaký výstup môže byť priradený k viacerým aktivitám v prípade, ak sa má dosiahnuť realizáciou viacerých aktivít. Hodnota výstupových merateľných ukazovateľov je následne pomerne určená vo vzťahu k jednotlivým aktivitám. Každý výstupový merateľný ukazovateľ musí mať priradenú plánovanú hodnotu (výber zo zoznamu preddefinovaných ukazovateľov).
Ak zvolenou aktivitou nebude naplnený merateľný ukazovateľ, v ďaľších bunkách sa uvedie N/A.</t>
        </r>
      </text>
    </comment>
    <comment ref="B772" authorId="0">
      <text>
        <r>
          <rPr>
            <sz val="9"/>
            <color indexed="81"/>
            <rFont val="Tahoma"/>
            <family val="2"/>
            <charset val="238"/>
          </rPr>
          <t>výber z číselníka</t>
        </r>
      </text>
    </comment>
    <comment ref="B773" authorId="0">
      <text>
        <r>
          <rPr>
            <sz val="9"/>
            <color indexed="81"/>
            <rFont val="Tahoma"/>
            <family val="2"/>
            <charset val="238"/>
          </rPr>
          <t xml:space="preserve">ak relevantné žiadateľ uvedie východiskovú hodnotu (aktuálnu) MU, v opačnom prípade uvedie "0" (nula) </t>
        </r>
      </text>
    </comment>
    <comment ref="B774" authorId="0">
      <text>
        <r>
          <rPr>
            <sz val="9"/>
            <color indexed="81"/>
            <rFont val="Tahoma"/>
            <family val="2"/>
            <charset val="238"/>
          </rPr>
          <t>žiadateľ uvedie cieľovú hodnotu MU (plánovanú, ktorá sa má dosiahnúť realizáciou aktivity)</t>
        </r>
      </text>
    </comment>
    <comment ref="B775" authorId="0">
      <text>
        <r>
          <rPr>
            <sz val="9"/>
            <color indexed="81"/>
            <rFont val="Tahoma"/>
            <family val="2"/>
            <charset val="238"/>
          </rPr>
          <t>mesiac, rok</t>
        </r>
      </text>
    </comment>
    <comment ref="B779" authorId="0">
      <text>
        <r>
          <rPr>
            <sz val="9"/>
            <color indexed="81"/>
            <rFont val="Tahoma"/>
            <family val="2"/>
            <charset val="238"/>
          </rPr>
          <t>výber z číselníka</t>
        </r>
      </text>
    </comment>
    <comment ref="B780" authorId="0">
      <text>
        <r>
          <rPr>
            <sz val="9"/>
            <color indexed="81"/>
            <rFont val="Tahoma"/>
            <family val="2"/>
            <charset val="238"/>
          </rPr>
          <t>výber z číselníka</t>
        </r>
      </text>
    </comment>
    <comment ref="B781" authorId="0">
      <text>
        <r>
          <rPr>
            <sz val="9"/>
            <color indexed="81"/>
            <rFont val="Tahoma"/>
            <family val="2"/>
            <charset val="238"/>
          </rPr>
          <t>výber z číselníka
Upozornenie: označenie projektovej aktivity musí mať na začiatku zhodné písmeno s typom aktivity.
(Napr. Typ aktivity je C) tak projektová aktivita musí byť Cxx)</t>
        </r>
      </text>
    </comment>
    <comment ref="B782" authorId="0">
      <text>
        <r>
          <rPr>
            <sz val="9"/>
            <color indexed="81"/>
            <rFont val="Tahoma"/>
            <family val="2"/>
            <charset val="238"/>
          </rPr>
          <t>Žiadateľ jasne a stručne uvedie k čomu prispeje realizácia danej aktivity.</t>
        </r>
      </text>
    </comment>
    <comment ref="B783" authorId="0">
      <text>
        <r>
          <rPr>
            <sz val="9"/>
            <color indexed="81"/>
            <rFont val="Tahoma"/>
            <family val="2"/>
            <charset val="238"/>
          </rPr>
          <t>Merateľný ukazovateľ bude automaticky doplnený podľa zvojenej projektovej aktivity.</t>
        </r>
        <r>
          <rPr>
            <b/>
            <sz val="9"/>
            <color indexed="81"/>
            <rFont val="Tahoma"/>
            <family val="2"/>
            <charset val="238"/>
          </rPr>
          <t xml:space="preserve">
</t>
        </r>
        <r>
          <rPr>
            <sz val="9"/>
            <color indexed="81"/>
            <rFont val="Tahoma"/>
            <family val="2"/>
            <charset val="238"/>
          </rPr>
          <t xml:space="preserve">
Žiadateľ vyberie relevantné merateľné ukazovatele výstupu, ktoré majú byť realizáciou navrhovaných aktivít dosiahnuté a ktorými sa majú dosiahnuť ciele projektu. Každá aktivita musí mať priradený minimálne jeden merateľný ukazovateľ výstupu. Rovnaký výstup môže byť priradený k viacerým aktivitám v prípade, ak sa má dosiahnuť realizáciou viacerých aktivít. Hodnota výstupových merateľných ukazovateľov je následne pomerne určená vo vzťahu k jednotlivým aktivitám. Každý výstupový merateľný ukazovateľ musí mať priradenú plánovanú hodnotu (výber zo zoznamu preddefinovaných ukazovateľov).
Ak zvolenou aktivitou nebude naplnený merateľný ukazovateľ, v ďaľších bunkách sa uvedie N/A.</t>
        </r>
      </text>
    </comment>
    <comment ref="B784" authorId="0">
      <text>
        <r>
          <rPr>
            <sz val="9"/>
            <color indexed="81"/>
            <rFont val="Tahoma"/>
            <family val="2"/>
            <charset val="238"/>
          </rPr>
          <t>výber z číselníka</t>
        </r>
      </text>
    </comment>
    <comment ref="B785" authorId="0">
      <text>
        <r>
          <rPr>
            <sz val="9"/>
            <color indexed="81"/>
            <rFont val="Tahoma"/>
            <family val="2"/>
            <charset val="238"/>
          </rPr>
          <t xml:space="preserve">ak relevantné žiadateľ uvedie východiskovú hodnotu (aktuálnu) MU, v opačnom prípade uvedie "0" (nula) </t>
        </r>
      </text>
    </comment>
    <comment ref="B786" authorId="0">
      <text>
        <r>
          <rPr>
            <sz val="9"/>
            <color indexed="81"/>
            <rFont val="Tahoma"/>
            <family val="2"/>
            <charset val="238"/>
          </rPr>
          <t>žiadateľ uvedie cieľovú hodnotu MU (plánovanú, ktorá sa má dosiahnúť realizáciou aktivity)</t>
        </r>
      </text>
    </comment>
    <comment ref="B787" authorId="0">
      <text>
        <r>
          <rPr>
            <sz val="9"/>
            <color indexed="81"/>
            <rFont val="Tahoma"/>
            <family val="2"/>
            <charset val="238"/>
          </rPr>
          <t>mesiac, rok</t>
        </r>
      </text>
    </comment>
    <comment ref="B790" authorId="0">
      <text>
        <r>
          <rPr>
            <sz val="9"/>
            <color indexed="81"/>
            <rFont val="Tahoma"/>
            <family val="2"/>
            <charset val="238"/>
          </rPr>
          <t>výber z číselníka</t>
        </r>
      </text>
    </comment>
    <comment ref="B791" authorId="0">
      <text>
        <r>
          <rPr>
            <sz val="9"/>
            <color indexed="81"/>
            <rFont val="Tahoma"/>
            <family val="2"/>
            <charset val="238"/>
          </rPr>
          <t>výber z číselníka</t>
        </r>
      </text>
    </comment>
    <comment ref="B792" authorId="0">
      <text>
        <r>
          <rPr>
            <sz val="9"/>
            <color indexed="81"/>
            <rFont val="Tahoma"/>
            <family val="2"/>
            <charset val="238"/>
          </rPr>
          <t>výber z číselníka
Upozornenie: označenie projektovej aktivity musí mať na začiatku zhodné písmeno s typom aktivity.
(Napr. Typ aktivity je C) tak projektová aktivita musí byť Cxx)</t>
        </r>
      </text>
    </comment>
    <comment ref="B793" authorId="0">
      <text>
        <r>
          <rPr>
            <sz val="9"/>
            <color indexed="81"/>
            <rFont val="Tahoma"/>
            <family val="2"/>
            <charset val="238"/>
          </rPr>
          <t>Žiadateľ jasne a stručne uvedie k čomu prispeje realizácia danej aktivity.</t>
        </r>
      </text>
    </comment>
    <comment ref="B794" authorId="0">
      <text>
        <r>
          <rPr>
            <sz val="9"/>
            <color indexed="81"/>
            <rFont val="Tahoma"/>
            <family val="2"/>
            <charset val="238"/>
          </rPr>
          <t>Merateľný ukazovateľ bude automaticky doplnený podľa zvojenej projektovej aktivity.</t>
        </r>
        <r>
          <rPr>
            <b/>
            <sz val="9"/>
            <color indexed="81"/>
            <rFont val="Tahoma"/>
            <family val="2"/>
            <charset val="238"/>
          </rPr>
          <t xml:space="preserve">
</t>
        </r>
        <r>
          <rPr>
            <sz val="9"/>
            <color indexed="81"/>
            <rFont val="Tahoma"/>
            <family val="2"/>
            <charset val="238"/>
          </rPr>
          <t xml:space="preserve">
Žiadateľ vyberie relevantné merateľné ukazovatele výstupu, ktoré majú byť realizáciou navrhovaných aktivít dosiahnuté a ktorými sa majú dosiahnuť ciele projektu. Každá aktivita musí mať priradený minimálne jeden merateľný ukazovateľ výstupu. Rovnaký výstup môže byť priradený k viacerým aktivitám v prípade, ak sa má dosiahnuť realizáciou viacerých aktivít. Hodnota výstupových merateľných ukazovateľov je následne pomerne určená vo vzťahu k jednotlivým aktivitám. Každý výstupový merateľný ukazovateľ musí mať priradenú plánovanú hodnotu (výber zo zoznamu preddefinovaných ukazovateľov).
Ak zvolenou aktivitou nebude naplnený merateľný ukazovateľ, v ďaľších bunkách sa uvedie N/A.</t>
        </r>
      </text>
    </comment>
    <comment ref="B795" authorId="0">
      <text>
        <r>
          <rPr>
            <sz val="9"/>
            <color indexed="81"/>
            <rFont val="Tahoma"/>
            <family val="2"/>
            <charset val="238"/>
          </rPr>
          <t>výber z číselníka</t>
        </r>
      </text>
    </comment>
    <comment ref="B796" authorId="0">
      <text>
        <r>
          <rPr>
            <sz val="9"/>
            <color indexed="81"/>
            <rFont val="Tahoma"/>
            <family val="2"/>
            <charset val="238"/>
          </rPr>
          <t xml:space="preserve">ak relevantné žiadateľ uvedie východiskovú hodnotu (aktuálnu) MU, v opačnom prípade uvedie "0" (nula) </t>
        </r>
      </text>
    </comment>
    <comment ref="B797" authorId="0">
      <text>
        <r>
          <rPr>
            <sz val="9"/>
            <color indexed="81"/>
            <rFont val="Tahoma"/>
            <family val="2"/>
            <charset val="238"/>
          </rPr>
          <t>žiadateľ uvedie cieľovú hodnotu MU (plánovanú, ktorá sa má dosiahnúť realizáciou aktivity)</t>
        </r>
      </text>
    </comment>
    <comment ref="B798" authorId="0">
      <text>
        <r>
          <rPr>
            <sz val="9"/>
            <color indexed="81"/>
            <rFont val="Tahoma"/>
            <family val="2"/>
            <charset val="238"/>
          </rPr>
          <t>mesiac, rok</t>
        </r>
      </text>
    </comment>
    <comment ref="B801" authorId="0">
      <text>
        <r>
          <rPr>
            <sz val="9"/>
            <color indexed="81"/>
            <rFont val="Tahoma"/>
            <family val="2"/>
            <charset val="238"/>
          </rPr>
          <t>výber z číselníka</t>
        </r>
      </text>
    </comment>
    <comment ref="B802" authorId="0">
      <text>
        <r>
          <rPr>
            <sz val="9"/>
            <color indexed="81"/>
            <rFont val="Tahoma"/>
            <family val="2"/>
            <charset val="238"/>
          </rPr>
          <t>výber z číselníka</t>
        </r>
      </text>
    </comment>
    <comment ref="B803" authorId="0">
      <text>
        <r>
          <rPr>
            <sz val="9"/>
            <color indexed="81"/>
            <rFont val="Tahoma"/>
            <family val="2"/>
            <charset val="238"/>
          </rPr>
          <t>výber z číselníka
Upozornenie: označenie projektovej aktivity musí mať na začiatku zhodné písmeno s typom aktivity.
(Napr. Typ aktivity je C) tak projektová aktivita musí byť Cxx)</t>
        </r>
      </text>
    </comment>
    <comment ref="B804" authorId="0">
      <text>
        <r>
          <rPr>
            <sz val="9"/>
            <color indexed="81"/>
            <rFont val="Tahoma"/>
            <family val="2"/>
            <charset val="238"/>
          </rPr>
          <t>Žiadateľ jasne a stručne uvedie k čomu prispeje realizácia danej aktivity.</t>
        </r>
      </text>
    </comment>
    <comment ref="B805" authorId="0">
      <text>
        <r>
          <rPr>
            <sz val="9"/>
            <color indexed="81"/>
            <rFont val="Tahoma"/>
            <family val="2"/>
            <charset val="238"/>
          </rPr>
          <t>Merateľný ukazovateľ bude automaticky doplnený podľa zvojenej projektovej aktivity.</t>
        </r>
        <r>
          <rPr>
            <b/>
            <sz val="9"/>
            <color indexed="81"/>
            <rFont val="Tahoma"/>
            <family val="2"/>
            <charset val="238"/>
          </rPr>
          <t xml:space="preserve">
</t>
        </r>
        <r>
          <rPr>
            <sz val="9"/>
            <color indexed="81"/>
            <rFont val="Tahoma"/>
            <family val="2"/>
            <charset val="238"/>
          </rPr>
          <t xml:space="preserve">
Žiadateľ vyberie relevantné merateľné ukazovatele výstupu, ktoré majú byť realizáciou navrhovaných aktivít dosiahnuté a ktorými sa majú dosiahnuť ciele projektu. Každá aktivita musí mať priradený minimálne jeden merateľný ukazovateľ výstupu. Rovnaký výstup môže byť priradený k viacerým aktivitám v prípade, ak sa má dosiahnuť realizáciou viacerých aktivít. Hodnota výstupových merateľných ukazovateľov je následne pomerne určená vo vzťahu k jednotlivým aktivitám. Každý výstupový merateľný ukazovateľ musí mať priradenú plánovanú hodnotu (výber zo zoznamu preddefinovaných ukazovateľov).
Ak zvolenou aktivitou nebude naplnený merateľný ukazovateľ, v ďaľších bunkách sa uvedie N/A.</t>
        </r>
      </text>
    </comment>
    <comment ref="B806" authorId="0">
      <text>
        <r>
          <rPr>
            <sz val="9"/>
            <color indexed="81"/>
            <rFont val="Tahoma"/>
            <family val="2"/>
            <charset val="238"/>
          </rPr>
          <t>výber z číselníka</t>
        </r>
      </text>
    </comment>
    <comment ref="B807" authorId="0">
      <text>
        <r>
          <rPr>
            <sz val="9"/>
            <color indexed="81"/>
            <rFont val="Tahoma"/>
            <family val="2"/>
            <charset val="238"/>
          </rPr>
          <t xml:space="preserve">ak relevantné žiadateľ uvedie východiskovú hodnotu (aktuálnu) MU, v opačnom prípade uvedie "0" (nula) </t>
        </r>
      </text>
    </comment>
    <comment ref="B808" authorId="0">
      <text>
        <r>
          <rPr>
            <sz val="9"/>
            <color indexed="81"/>
            <rFont val="Tahoma"/>
            <family val="2"/>
            <charset val="238"/>
          </rPr>
          <t>žiadateľ uvedie cieľovú hodnotu MU (plánovanú, ktorá sa má dosiahnúť realizáciou aktivity)</t>
        </r>
      </text>
    </comment>
    <comment ref="B809" authorId="0">
      <text>
        <r>
          <rPr>
            <sz val="9"/>
            <color indexed="81"/>
            <rFont val="Tahoma"/>
            <family val="2"/>
            <charset val="238"/>
          </rPr>
          <t>mesiac, rok</t>
        </r>
      </text>
    </comment>
    <comment ref="B812" authorId="0">
      <text>
        <r>
          <rPr>
            <sz val="9"/>
            <color indexed="81"/>
            <rFont val="Tahoma"/>
            <family val="2"/>
            <charset val="238"/>
          </rPr>
          <t>výber z číselníka</t>
        </r>
      </text>
    </comment>
    <comment ref="B813" authorId="0">
      <text>
        <r>
          <rPr>
            <sz val="9"/>
            <color indexed="81"/>
            <rFont val="Tahoma"/>
            <family val="2"/>
            <charset val="238"/>
          </rPr>
          <t>výber z číselníka</t>
        </r>
      </text>
    </comment>
    <comment ref="B814" authorId="0">
      <text>
        <r>
          <rPr>
            <sz val="9"/>
            <color indexed="81"/>
            <rFont val="Tahoma"/>
            <family val="2"/>
            <charset val="238"/>
          </rPr>
          <t>výber z číselníka
Upozornenie: označenie projektovej aktivity musí mať na začiatku zhodné písmeno s typom aktivity.
(Napr. Typ aktivity je C) tak projektová aktivita musí byť Cxx)</t>
        </r>
      </text>
    </comment>
    <comment ref="B815" authorId="0">
      <text>
        <r>
          <rPr>
            <sz val="9"/>
            <color indexed="81"/>
            <rFont val="Tahoma"/>
            <family val="2"/>
            <charset val="238"/>
          </rPr>
          <t>Žiadateľ jasne a stručne uvedie k čomu prispeje realizácia danej aktivity.</t>
        </r>
      </text>
    </comment>
    <comment ref="B816" authorId="0">
      <text>
        <r>
          <rPr>
            <sz val="9"/>
            <color indexed="81"/>
            <rFont val="Tahoma"/>
            <family val="2"/>
            <charset val="238"/>
          </rPr>
          <t>Merateľný ukazovateľ bude automaticky doplnený podľa zvojenej projektovej aktivity.</t>
        </r>
        <r>
          <rPr>
            <b/>
            <sz val="9"/>
            <color indexed="81"/>
            <rFont val="Tahoma"/>
            <family val="2"/>
            <charset val="238"/>
          </rPr>
          <t xml:space="preserve">
</t>
        </r>
        <r>
          <rPr>
            <sz val="9"/>
            <color indexed="81"/>
            <rFont val="Tahoma"/>
            <family val="2"/>
            <charset val="238"/>
          </rPr>
          <t xml:space="preserve">
Žiadateľ vyberie relevantné merateľné ukazovatele výstupu, ktoré majú byť realizáciou navrhovaných aktivít dosiahnuté a ktorými sa majú dosiahnuť ciele projektu. Každá aktivita musí mať priradený minimálne jeden merateľný ukazovateľ výstupu. Rovnaký výstup môže byť priradený k viacerým aktivitám v prípade, ak sa má dosiahnuť realizáciou viacerých aktivít. Hodnota výstupových merateľných ukazovateľov je následne pomerne určená vo vzťahu k jednotlivým aktivitám. Každý výstupový merateľný ukazovateľ musí mať priradenú plánovanú hodnotu (výber zo zoznamu preddefinovaných ukazovateľov).
Ak zvolenou aktivitou nebude naplnený merateľný ukazovateľ, v ďaľších bunkách sa uvedie N/A.</t>
        </r>
      </text>
    </comment>
    <comment ref="B817" authorId="0">
      <text>
        <r>
          <rPr>
            <sz val="9"/>
            <color indexed="81"/>
            <rFont val="Tahoma"/>
            <family val="2"/>
            <charset val="238"/>
          </rPr>
          <t>výber z číselníka</t>
        </r>
      </text>
    </comment>
    <comment ref="B818" authorId="0">
      <text>
        <r>
          <rPr>
            <sz val="9"/>
            <color indexed="81"/>
            <rFont val="Tahoma"/>
            <family val="2"/>
            <charset val="238"/>
          </rPr>
          <t xml:space="preserve">ak relevantné žiadateľ uvedie východiskovú hodnotu (aktuálnu) MU, v opačnom prípade uvedie "0" (nula) </t>
        </r>
      </text>
    </comment>
    <comment ref="B819" authorId="0">
      <text>
        <r>
          <rPr>
            <sz val="9"/>
            <color indexed="81"/>
            <rFont val="Tahoma"/>
            <family val="2"/>
            <charset val="238"/>
          </rPr>
          <t>žiadateľ uvedie cieľovú hodnotu MU (plánovanú, ktorá sa má dosiahnúť realizáciou aktivity)</t>
        </r>
      </text>
    </comment>
    <comment ref="B820" authorId="0">
      <text>
        <r>
          <rPr>
            <sz val="9"/>
            <color indexed="81"/>
            <rFont val="Tahoma"/>
            <family val="2"/>
            <charset val="238"/>
          </rPr>
          <t>mesiac, rok</t>
        </r>
      </text>
    </comment>
    <comment ref="B823" authorId="0">
      <text>
        <r>
          <rPr>
            <sz val="9"/>
            <color indexed="81"/>
            <rFont val="Tahoma"/>
            <family val="2"/>
            <charset val="238"/>
          </rPr>
          <t>výber z číselníka</t>
        </r>
      </text>
    </comment>
    <comment ref="B824" authorId="0">
      <text>
        <r>
          <rPr>
            <sz val="9"/>
            <color indexed="81"/>
            <rFont val="Tahoma"/>
            <family val="2"/>
            <charset val="238"/>
          </rPr>
          <t>výber z číselníka</t>
        </r>
      </text>
    </comment>
    <comment ref="B825" authorId="0">
      <text>
        <r>
          <rPr>
            <sz val="9"/>
            <color indexed="81"/>
            <rFont val="Tahoma"/>
            <family val="2"/>
            <charset val="238"/>
          </rPr>
          <t>výber z číselníka
Upozornenie: označenie projektovej aktivity musí mať na začiatku zhodné písmeno s typom aktivity.
(Napr. Typ aktivity je C) tak projektová aktivita musí byť Cxx)</t>
        </r>
      </text>
    </comment>
    <comment ref="B826" authorId="0">
      <text>
        <r>
          <rPr>
            <sz val="9"/>
            <color indexed="81"/>
            <rFont val="Tahoma"/>
            <family val="2"/>
            <charset val="238"/>
          </rPr>
          <t>Žiadateľ jasne a stručne uvedie k čomu prispeje realizácia danej aktivity.</t>
        </r>
      </text>
    </comment>
    <comment ref="B827" authorId="0">
      <text>
        <r>
          <rPr>
            <sz val="9"/>
            <color indexed="81"/>
            <rFont val="Tahoma"/>
            <family val="2"/>
            <charset val="238"/>
          </rPr>
          <t>Merateľný ukazovateľ bude automaticky doplnený podľa zvojenej projektovej aktivity.</t>
        </r>
        <r>
          <rPr>
            <b/>
            <sz val="9"/>
            <color indexed="81"/>
            <rFont val="Tahoma"/>
            <family val="2"/>
            <charset val="238"/>
          </rPr>
          <t xml:space="preserve">
</t>
        </r>
        <r>
          <rPr>
            <sz val="9"/>
            <color indexed="81"/>
            <rFont val="Tahoma"/>
            <family val="2"/>
            <charset val="238"/>
          </rPr>
          <t xml:space="preserve">
Žiadateľ vyberie relevantné merateľné ukazovatele výstupu, ktoré majú byť realizáciou navrhovaných aktivít dosiahnuté a ktorými sa majú dosiahnuť ciele projektu. Každá aktivita musí mať priradený minimálne jeden merateľný ukazovateľ výstupu. Rovnaký výstup môže byť priradený k viacerým aktivitám v prípade, ak sa má dosiahnuť realizáciou viacerých aktivít. Hodnota výstupových merateľných ukazovateľov je následne pomerne určená vo vzťahu k jednotlivým aktivitám. Každý výstupový merateľný ukazovateľ musí mať priradenú plánovanú hodnotu (výber zo zoznamu preddefinovaných ukazovateľov).
Ak zvolenou aktivitou nebude naplnený merateľný ukazovateľ, v ďaľších bunkách sa uvedie N/A.</t>
        </r>
      </text>
    </comment>
    <comment ref="B828" authorId="0">
      <text>
        <r>
          <rPr>
            <sz val="9"/>
            <color indexed="81"/>
            <rFont val="Tahoma"/>
            <family val="2"/>
            <charset val="238"/>
          </rPr>
          <t>výber z číselníka</t>
        </r>
      </text>
    </comment>
    <comment ref="B829" authorId="0">
      <text>
        <r>
          <rPr>
            <sz val="9"/>
            <color indexed="81"/>
            <rFont val="Tahoma"/>
            <family val="2"/>
            <charset val="238"/>
          </rPr>
          <t xml:space="preserve">ak relevantné žiadateľ uvedie východiskovú hodnotu (aktuálnu) MU, v opačnom prípade uvedie "0" (nula) </t>
        </r>
      </text>
    </comment>
    <comment ref="B830" authorId="0">
      <text>
        <r>
          <rPr>
            <sz val="9"/>
            <color indexed="81"/>
            <rFont val="Tahoma"/>
            <family val="2"/>
            <charset val="238"/>
          </rPr>
          <t>žiadateľ uvedie cieľovú hodnotu MU (plánovanú, ktorá sa má dosiahnúť realizáciou aktivity)</t>
        </r>
      </text>
    </comment>
    <comment ref="B831" authorId="0">
      <text>
        <r>
          <rPr>
            <sz val="9"/>
            <color indexed="81"/>
            <rFont val="Tahoma"/>
            <family val="2"/>
            <charset val="238"/>
          </rPr>
          <t>mesiac, rok</t>
        </r>
      </text>
    </comment>
    <comment ref="B834" authorId="0">
      <text>
        <r>
          <rPr>
            <sz val="9"/>
            <color indexed="81"/>
            <rFont val="Tahoma"/>
            <family val="2"/>
            <charset val="238"/>
          </rPr>
          <t>výber z číselníka</t>
        </r>
      </text>
    </comment>
    <comment ref="B835" authorId="0">
      <text>
        <r>
          <rPr>
            <sz val="9"/>
            <color indexed="81"/>
            <rFont val="Tahoma"/>
            <family val="2"/>
            <charset val="238"/>
          </rPr>
          <t>výber z číselníka</t>
        </r>
      </text>
    </comment>
    <comment ref="B836" authorId="0">
      <text>
        <r>
          <rPr>
            <sz val="9"/>
            <color indexed="81"/>
            <rFont val="Tahoma"/>
            <family val="2"/>
            <charset val="238"/>
          </rPr>
          <t>výber z číselníka
Upozornenie: označenie projektovej aktivity musí mať na začiatku zhodné písmeno s typom aktivity.
(Napr. Typ aktivity je C) tak projektová aktivita musí byť Cxx)</t>
        </r>
      </text>
    </comment>
    <comment ref="B837" authorId="0">
      <text>
        <r>
          <rPr>
            <sz val="9"/>
            <color indexed="81"/>
            <rFont val="Tahoma"/>
            <family val="2"/>
            <charset val="238"/>
          </rPr>
          <t>Žiadateľ jasne a stručne uvedie k čomu prispeje realizácia danej aktivity.</t>
        </r>
      </text>
    </comment>
    <comment ref="B838" authorId="0">
      <text>
        <r>
          <rPr>
            <sz val="9"/>
            <color indexed="81"/>
            <rFont val="Tahoma"/>
            <family val="2"/>
            <charset val="238"/>
          </rPr>
          <t>Merateľný ukazovateľ bude automaticky doplnený podľa zvojenej projektovej aktivity.</t>
        </r>
        <r>
          <rPr>
            <b/>
            <sz val="9"/>
            <color indexed="81"/>
            <rFont val="Tahoma"/>
            <family val="2"/>
            <charset val="238"/>
          </rPr>
          <t xml:space="preserve">
</t>
        </r>
        <r>
          <rPr>
            <sz val="9"/>
            <color indexed="81"/>
            <rFont val="Tahoma"/>
            <family val="2"/>
            <charset val="238"/>
          </rPr>
          <t xml:space="preserve">
Žiadateľ vyberie relevantné merateľné ukazovatele výstupu, ktoré majú byť realizáciou navrhovaných aktivít dosiahnuté a ktorými sa majú dosiahnuť ciele projektu. Každá aktivita musí mať priradený minimálne jeden merateľný ukazovateľ výstupu. Rovnaký výstup môže byť priradený k viacerým aktivitám v prípade, ak sa má dosiahnuť realizáciou viacerých aktivít. Hodnota výstupových merateľných ukazovateľov je následne pomerne určená vo vzťahu k jednotlivým aktivitám. Každý výstupový merateľný ukazovateľ musí mať priradenú plánovanú hodnotu (výber zo zoznamu preddefinovaných ukazovateľov).
Ak zvolenou aktivitou nebude naplnený merateľný ukazovateľ, v ďaľších bunkách sa uvedie N/A.</t>
        </r>
      </text>
    </comment>
    <comment ref="B839" authorId="0">
      <text>
        <r>
          <rPr>
            <sz val="9"/>
            <color indexed="81"/>
            <rFont val="Tahoma"/>
            <family val="2"/>
            <charset val="238"/>
          </rPr>
          <t>výber z číselníka</t>
        </r>
      </text>
    </comment>
    <comment ref="B840" authorId="0">
      <text>
        <r>
          <rPr>
            <sz val="9"/>
            <color indexed="81"/>
            <rFont val="Tahoma"/>
            <family val="2"/>
            <charset val="238"/>
          </rPr>
          <t xml:space="preserve">ak relevantné žiadateľ uvedie východiskovú hodnotu (aktuálnu) MU, v opačnom prípade uvedie "0" (nula) </t>
        </r>
      </text>
    </comment>
    <comment ref="B841" authorId="0">
      <text>
        <r>
          <rPr>
            <sz val="9"/>
            <color indexed="81"/>
            <rFont val="Tahoma"/>
            <family val="2"/>
            <charset val="238"/>
          </rPr>
          <t>žiadateľ uvedie cieľovú hodnotu MU (plánovanú, ktorá sa má dosiahnúť realizáciou aktivity)</t>
        </r>
      </text>
    </comment>
    <comment ref="B842" authorId="0">
      <text>
        <r>
          <rPr>
            <sz val="9"/>
            <color indexed="81"/>
            <rFont val="Tahoma"/>
            <family val="2"/>
            <charset val="238"/>
          </rPr>
          <t>mesiac, rok</t>
        </r>
      </text>
    </comment>
    <comment ref="B845" authorId="0">
      <text>
        <r>
          <rPr>
            <sz val="9"/>
            <color indexed="81"/>
            <rFont val="Tahoma"/>
            <family val="2"/>
            <charset val="238"/>
          </rPr>
          <t>výber z číselníka</t>
        </r>
      </text>
    </comment>
    <comment ref="B846" authorId="0">
      <text>
        <r>
          <rPr>
            <sz val="9"/>
            <color indexed="81"/>
            <rFont val="Tahoma"/>
            <family val="2"/>
            <charset val="238"/>
          </rPr>
          <t>výber z číselníka</t>
        </r>
      </text>
    </comment>
    <comment ref="B847" authorId="0">
      <text>
        <r>
          <rPr>
            <sz val="9"/>
            <color indexed="81"/>
            <rFont val="Tahoma"/>
            <family val="2"/>
            <charset val="238"/>
          </rPr>
          <t>výber z číselníka
Upozornenie: označenie projektovej aktivity musí mať na začiatku zhodné písmeno s typom aktivity.
(Napr. Typ aktivity je C) tak projektová aktivita musí byť Cxx)</t>
        </r>
      </text>
    </comment>
    <comment ref="B848" authorId="0">
      <text>
        <r>
          <rPr>
            <sz val="9"/>
            <color indexed="81"/>
            <rFont val="Tahoma"/>
            <family val="2"/>
            <charset val="238"/>
          </rPr>
          <t>Žiadateľ jasne a stručne uvedie k čomu prispeje realizácia danej aktivity.</t>
        </r>
      </text>
    </comment>
    <comment ref="B849" authorId="0">
      <text>
        <r>
          <rPr>
            <sz val="9"/>
            <color indexed="81"/>
            <rFont val="Tahoma"/>
            <family val="2"/>
            <charset val="238"/>
          </rPr>
          <t>Merateľný ukazovateľ bude automaticky doplnený podľa zvojenej projektovej aktivity.</t>
        </r>
        <r>
          <rPr>
            <b/>
            <sz val="9"/>
            <color indexed="81"/>
            <rFont val="Tahoma"/>
            <family val="2"/>
            <charset val="238"/>
          </rPr>
          <t xml:space="preserve">
</t>
        </r>
        <r>
          <rPr>
            <sz val="9"/>
            <color indexed="81"/>
            <rFont val="Tahoma"/>
            <family val="2"/>
            <charset val="238"/>
          </rPr>
          <t xml:space="preserve">
Žiadateľ vyberie relevantné merateľné ukazovatele výstupu, ktoré majú byť realizáciou navrhovaných aktivít dosiahnuté a ktorými sa majú dosiahnuť ciele projektu. Každá aktivita musí mať priradený minimálne jeden merateľný ukazovateľ výstupu. Rovnaký výstup môže byť priradený k viacerým aktivitám v prípade, ak sa má dosiahnuť realizáciou viacerých aktivít. Hodnota výstupových merateľných ukazovateľov je následne pomerne určená vo vzťahu k jednotlivým aktivitám. Každý výstupový merateľný ukazovateľ musí mať priradenú plánovanú hodnotu (výber zo zoznamu preddefinovaných ukazovateľov).
Ak zvolenou aktivitou nebude naplnený merateľný ukazovateľ, v ďaľších bunkách sa uvedie N/A.</t>
        </r>
      </text>
    </comment>
    <comment ref="B850" authorId="0">
      <text>
        <r>
          <rPr>
            <sz val="9"/>
            <color indexed="81"/>
            <rFont val="Tahoma"/>
            <family val="2"/>
            <charset val="238"/>
          </rPr>
          <t>výber z číselníka</t>
        </r>
      </text>
    </comment>
    <comment ref="B851" authorId="0">
      <text>
        <r>
          <rPr>
            <sz val="9"/>
            <color indexed="81"/>
            <rFont val="Tahoma"/>
            <family val="2"/>
            <charset val="238"/>
          </rPr>
          <t xml:space="preserve">ak relevantné žiadateľ uvedie východiskovú hodnotu (aktuálnu) MU, v opačnom prípade uvedie "0" (nula) </t>
        </r>
      </text>
    </comment>
    <comment ref="B852" authorId="0">
      <text>
        <r>
          <rPr>
            <sz val="9"/>
            <color indexed="81"/>
            <rFont val="Tahoma"/>
            <family val="2"/>
            <charset val="238"/>
          </rPr>
          <t>žiadateľ uvedie cieľovú hodnotu MU (plánovanú, ktorá sa má dosiahnúť realizáciou aktivity)</t>
        </r>
      </text>
    </comment>
    <comment ref="B853" authorId="0">
      <text>
        <r>
          <rPr>
            <sz val="9"/>
            <color indexed="81"/>
            <rFont val="Tahoma"/>
            <family val="2"/>
            <charset val="238"/>
          </rPr>
          <t>mesiac, rok</t>
        </r>
      </text>
    </comment>
    <comment ref="B856" authorId="0">
      <text>
        <r>
          <rPr>
            <sz val="9"/>
            <color indexed="81"/>
            <rFont val="Tahoma"/>
            <family val="2"/>
            <charset val="238"/>
          </rPr>
          <t>výber z číselníka</t>
        </r>
      </text>
    </comment>
    <comment ref="B857" authorId="0">
      <text>
        <r>
          <rPr>
            <sz val="9"/>
            <color indexed="81"/>
            <rFont val="Tahoma"/>
            <family val="2"/>
            <charset val="238"/>
          </rPr>
          <t>výber z číselníka</t>
        </r>
      </text>
    </comment>
    <comment ref="B858" authorId="0">
      <text>
        <r>
          <rPr>
            <sz val="9"/>
            <color indexed="81"/>
            <rFont val="Tahoma"/>
            <family val="2"/>
            <charset val="238"/>
          </rPr>
          <t>výber z číselníka
Upozornenie: označenie projektovej aktivity musí mať na začiatku zhodné písmeno s typom aktivity.
(Napr. Typ aktivity je C) tak projektová aktivita musí byť Cxx)</t>
        </r>
      </text>
    </comment>
    <comment ref="B859" authorId="0">
      <text>
        <r>
          <rPr>
            <sz val="9"/>
            <color indexed="81"/>
            <rFont val="Tahoma"/>
            <family val="2"/>
            <charset val="238"/>
          </rPr>
          <t>Žiadateľ jasne a stručne uvedie k čomu prispeje realizácia danej aktivity.</t>
        </r>
      </text>
    </comment>
    <comment ref="B860" authorId="0">
      <text>
        <r>
          <rPr>
            <sz val="9"/>
            <color indexed="81"/>
            <rFont val="Tahoma"/>
            <family val="2"/>
            <charset val="238"/>
          </rPr>
          <t>Merateľný ukazovateľ bude automaticky doplnený podľa zvojenej projektovej aktivity.</t>
        </r>
        <r>
          <rPr>
            <b/>
            <sz val="9"/>
            <color indexed="81"/>
            <rFont val="Tahoma"/>
            <family val="2"/>
            <charset val="238"/>
          </rPr>
          <t xml:space="preserve">
</t>
        </r>
        <r>
          <rPr>
            <sz val="9"/>
            <color indexed="81"/>
            <rFont val="Tahoma"/>
            <family val="2"/>
            <charset val="238"/>
          </rPr>
          <t xml:space="preserve">
Žiadateľ vyberie relevantné merateľné ukazovatele výstupu, ktoré majú byť realizáciou navrhovaných aktivít dosiahnuté a ktorými sa majú dosiahnuť ciele projektu. Každá aktivita musí mať priradený minimálne jeden merateľný ukazovateľ výstupu. Rovnaký výstup môže byť priradený k viacerým aktivitám v prípade, ak sa má dosiahnuť realizáciou viacerých aktivít. Hodnota výstupových merateľných ukazovateľov je následne pomerne určená vo vzťahu k jednotlivým aktivitám. Každý výstupový merateľný ukazovateľ musí mať priradenú plánovanú hodnotu (výber zo zoznamu preddefinovaných ukazovateľov).
Ak zvolenou aktivitou nebude naplnený merateľný ukazovateľ, v ďaľších bunkách sa uvedie N/A.</t>
        </r>
      </text>
    </comment>
    <comment ref="B861" authorId="0">
      <text>
        <r>
          <rPr>
            <sz val="9"/>
            <color indexed="81"/>
            <rFont val="Tahoma"/>
            <family val="2"/>
            <charset val="238"/>
          </rPr>
          <t>výber z číselníka</t>
        </r>
      </text>
    </comment>
    <comment ref="B862" authorId="0">
      <text>
        <r>
          <rPr>
            <sz val="9"/>
            <color indexed="81"/>
            <rFont val="Tahoma"/>
            <family val="2"/>
            <charset val="238"/>
          </rPr>
          <t xml:space="preserve">ak relevantné žiadateľ uvedie východiskovú hodnotu (aktuálnu) MU, v opačnom prípade uvedie "0" (nula) </t>
        </r>
      </text>
    </comment>
    <comment ref="B863" authorId="0">
      <text>
        <r>
          <rPr>
            <sz val="9"/>
            <color indexed="81"/>
            <rFont val="Tahoma"/>
            <family val="2"/>
            <charset val="238"/>
          </rPr>
          <t>žiadateľ uvedie cieľovú hodnotu MU (plánovanú, ktorá sa má dosiahnúť realizáciou aktivity)</t>
        </r>
      </text>
    </comment>
    <comment ref="B864" authorId="0">
      <text>
        <r>
          <rPr>
            <sz val="9"/>
            <color indexed="81"/>
            <rFont val="Tahoma"/>
            <family val="2"/>
            <charset val="238"/>
          </rPr>
          <t>mesiac, rok</t>
        </r>
      </text>
    </comment>
    <comment ref="B867" authorId="0">
      <text>
        <r>
          <rPr>
            <sz val="9"/>
            <color indexed="81"/>
            <rFont val="Tahoma"/>
            <family val="2"/>
            <charset val="238"/>
          </rPr>
          <t>výber z číselníka</t>
        </r>
      </text>
    </comment>
    <comment ref="B868" authorId="0">
      <text>
        <r>
          <rPr>
            <sz val="9"/>
            <color indexed="81"/>
            <rFont val="Tahoma"/>
            <family val="2"/>
            <charset val="238"/>
          </rPr>
          <t>výber z číselníka</t>
        </r>
      </text>
    </comment>
    <comment ref="B869" authorId="0">
      <text>
        <r>
          <rPr>
            <sz val="9"/>
            <color indexed="81"/>
            <rFont val="Tahoma"/>
            <family val="2"/>
            <charset val="238"/>
          </rPr>
          <t>výber z číselníka
Upozornenie: označenie projektovej aktivity musí mať na začiatku zhodné písmeno s typom aktivity.
(Napr. Typ aktivity je C) tak projektová aktivita musí byť Cxx)</t>
        </r>
      </text>
    </comment>
    <comment ref="B870" authorId="0">
      <text>
        <r>
          <rPr>
            <sz val="9"/>
            <color indexed="81"/>
            <rFont val="Tahoma"/>
            <family val="2"/>
            <charset val="238"/>
          </rPr>
          <t>Žiadateľ jasne a stručne uvedie k čomu prispeje realizácia danej aktivity.</t>
        </r>
      </text>
    </comment>
    <comment ref="B871" authorId="0">
      <text>
        <r>
          <rPr>
            <sz val="9"/>
            <color indexed="81"/>
            <rFont val="Tahoma"/>
            <family val="2"/>
            <charset val="238"/>
          </rPr>
          <t>Merateľný ukazovateľ bude automaticky doplnený podľa zvojenej projektovej aktivity.</t>
        </r>
        <r>
          <rPr>
            <b/>
            <sz val="9"/>
            <color indexed="81"/>
            <rFont val="Tahoma"/>
            <family val="2"/>
            <charset val="238"/>
          </rPr>
          <t xml:space="preserve">
</t>
        </r>
        <r>
          <rPr>
            <sz val="9"/>
            <color indexed="81"/>
            <rFont val="Tahoma"/>
            <family val="2"/>
            <charset val="238"/>
          </rPr>
          <t xml:space="preserve">
Žiadateľ vyberie relevantné merateľné ukazovatele výstupu, ktoré majú byť realizáciou navrhovaných aktivít dosiahnuté a ktorými sa majú dosiahnuť ciele projektu. Každá aktivita musí mať priradený minimálne jeden merateľný ukazovateľ výstupu. Rovnaký výstup môže byť priradený k viacerým aktivitám v prípade, ak sa má dosiahnuť realizáciou viacerých aktivít. Hodnota výstupových merateľných ukazovateľov je následne pomerne určená vo vzťahu k jednotlivým aktivitám. Každý výstupový merateľný ukazovateľ musí mať priradenú plánovanú hodnotu (výber zo zoznamu preddefinovaných ukazovateľov).
Ak zvolenou aktivitou nebude naplnený merateľný ukazovateľ, v ďaľších bunkách sa uvedie N/A.</t>
        </r>
      </text>
    </comment>
    <comment ref="B872" authorId="0">
      <text>
        <r>
          <rPr>
            <sz val="9"/>
            <color indexed="81"/>
            <rFont val="Tahoma"/>
            <family val="2"/>
            <charset val="238"/>
          </rPr>
          <t>výber z číselníka</t>
        </r>
      </text>
    </comment>
    <comment ref="B873" authorId="0">
      <text>
        <r>
          <rPr>
            <sz val="9"/>
            <color indexed="81"/>
            <rFont val="Tahoma"/>
            <family val="2"/>
            <charset val="238"/>
          </rPr>
          <t xml:space="preserve">ak relevantné žiadateľ uvedie východiskovú hodnotu (aktuálnu) MU, v opačnom prípade uvedie "0" (nula) </t>
        </r>
      </text>
    </comment>
    <comment ref="B874" authorId="0">
      <text>
        <r>
          <rPr>
            <sz val="9"/>
            <color indexed="81"/>
            <rFont val="Tahoma"/>
            <family val="2"/>
            <charset val="238"/>
          </rPr>
          <t>žiadateľ uvedie cieľovú hodnotu MU (plánovanú, ktorá sa má dosiahnúť realizáciou aktivity)</t>
        </r>
      </text>
    </comment>
    <comment ref="B875" authorId="0">
      <text>
        <r>
          <rPr>
            <sz val="9"/>
            <color indexed="81"/>
            <rFont val="Tahoma"/>
            <family val="2"/>
            <charset val="238"/>
          </rPr>
          <t>mesiac, rok</t>
        </r>
      </text>
    </comment>
    <comment ref="B878" authorId="0">
      <text>
        <r>
          <rPr>
            <sz val="9"/>
            <color indexed="81"/>
            <rFont val="Tahoma"/>
            <family val="2"/>
            <charset val="238"/>
          </rPr>
          <t>výber z číselníka</t>
        </r>
      </text>
    </comment>
    <comment ref="B879" authorId="0">
      <text>
        <r>
          <rPr>
            <sz val="9"/>
            <color indexed="81"/>
            <rFont val="Tahoma"/>
            <family val="2"/>
            <charset val="238"/>
          </rPr>
          <t>výber z číselníka</t>
        </r>
      </text>
    </comment>
    <comment ref="B880" authorId="0">
      <text>
        <r>
          <rPr>
            <sz val="9"/>
            <color indexed="81"/>
            <rFont val="Tahoma"/>
            <family val="2"/>
            <charset val="238"/>
          </rPr>
          <t>výber z číselníka
Upozornenie: označenie projektovej aktivity musí mať na začiatku zhodné písmeno s typom aktivity.
(Napr. Typ aktivity je C) tak projektová aktivita musí byť Cxx)</t>
        </r>
      </text>
    </comment>
    <comment ref="B881" authorId="0">
      <text>
        <r>
          <rPr>
            <sz val="9"/>
            <color indexed="81"/>
            <rFont val="Tahoma"/>
            <family val="2"/>
            <charset val="238"/>
          </rPr>
          <t>Žiadateľ jasne a stručne uvedie k čomu prispeje realizácia danej aktivity.</t>
        </r>
      </text>
    </comment>
    <comment ref="B882" authorId="0">
      <text>
        <r>
          <rPr>
            <sz val="9"/>
            <color indexed="81"/>
            <rFont val="Tahoma"/>
            <family val="2"/>
            <charset val="238"/>
          </rPr>
          <t>Merateľný ukazovateľ bude automaticky doplnený podľa zvojenej projektovej aktivity.</t>
        </r>
        <r>
          <rPr>
            <b/>
            <sz val="9"/>
            <color indexed="81"/>
            <rFont val="Tahoma"/>
            <family val="2"/>
            <charset val="238"/>
          </rPr>
          <t xml:space="preserve">
</t>
        </r>
        <r>
          <rPr>
            <sz val="9"/>
            <color indexed="81"/>
            <rFont val="Tahoma"/>
            <family val="2"/>
            <charset val="238"/>
          </rPr>
          <t xml:space="preserve">
Žiadateľ vyberie relevantné merateľné ukazovatele výstupu, ktoré majú byť realizáciou navrhovaných aktivít dosiahnuté a ktorými sa majú dosiahnuť ciele projektu. Každá aktivita musí mať priradený minimálne jeden merateľný ukazovateľ výstupu. Rovnaký výstup môže byť priradený k viacerým aktivitám v prípade, ak sa má dosiahnuť realizáciou viacerých aktivít. Hodnota výstupových merateľných ukazovateľov je následne pomerne určená vo vzťahu k jednotlivým aktivitám. Každý výstupový merateľný ukazovateľ musí mať priradenú plánovanú hodnotu (výber zo zoznamu preddefinovaných ukazovateľov).
Ak zvolenou aktivitou nebude naplnený merateľný ukazovateľ, v ďaľších bunkách sa uvedie N/A.</t>
        </r>
      </text>
    </comment>
    <comment ref="B883" authorId="0">
      <text>
        <r>
          <rPr>
            <sz val="9"/>
            <color indexed="81"/>
            <rFont val="Tahoma"/>
            <family val="2"/>
            <charset val="238"/>
          </rPr>
          <t>výber z číselníka</t>
        </r>
      </text>
    </comment>
    <comment ref="B884" authorId="0">
      <text>
        <r>
          <rPr>
            <sz val="9"/>
            <color indexed="81"/>
            <rFont val="Tahoma"/>
            <family val="2"/>
            <charset val="238"/>
          </rPr>
          <t xml:space="preserve">ak relevantné žiadateľ uvedie východiskovú hodnotu (aktuálnu) MU, v opačnom prípade uvedie "0" (nula) </t>
        </r>
      </text>
    </comment>
    <comment ref="B885" authorId="0">
      <text>
        <r>
          <rPr>
            <sz val="9"/>
            <color indexed="81"/>
            <rFont val="Tahoma"/>
            <family val="2"/>
            <charset val="238"/>
          </rPr>
          <t>žiadateľ uvedie cieľovú hodnotu MU (plánovanú, ktorá sa má dosiahnúť realizáciou aktivity)</t>
        </r>
      </text>
    </comment>
    <comment ref="B886" authorId="0">
      <text>
        <r>
          <rPr>
            <sz val="9"/>
            <color indexed="81"/>
            <rFont val="Tahoma"/>
            <family val="2"/>
            <charset val="238"/>
          </rPr>
          <t>mesiac, rok</t>
        </r>
      </text>
    </comment>
    <comment ref="B890" authorId="0">
      <text>
        <r>
          <rPr>
            <sz val="9"/>
            <color indexed="81"/>
            <rFont val="Tahoma"/>
            <family val="2"/>
            <charset val="238"/>
          </rPr>
          <t>výber z číselníka</t>
        </r>
      </text>
    </comment>
    <comment ref="B891" authorId="0">
      <text>
        <r>
          <rPr>
            <sz val="9"/>
            <color indexed="81"/>
            <rFont val="Tahoma"/>
            <family val="2"/>
            <charset val="238"/>
          </rPr>
          <t>výber z číselníka</t>
        </r>
      </text>
    </comment>
    <comment ref="B892" authorId="0">
      <text>
        <r>
          <rPr>
            <sz val="9"/>
            <color indexed="81"/>
            <rFont val="Tahoma"/>
            <family val="2"/>
            <charset val="238"/>
          </rPr>
          <t>výber z číselníka
Upozornenie: označenie projektovej aktivity musí mať na začiatku zhodné písmeno s typom aktivity.
(Napr. Typ aktivity je C) tak projektová aktivita musí byť Cxx)</t>
        </r>
      </text>
    </comment>
    <comment ref="B893" authorId="0">
      <text>
        <r>
          <rPr>
            <sz val="9"/>
            <color indexed="81"/>
            <rFont val="Tahoma"/>
            <family val="2"/>
            <charset val="238"/>
          </rPr>
          <t>Žiadateľ jasne a stručne uvedie k čomu prispeje realizácia danej aktivity.</t>
        </r>
      </text>
    </comment>
    <comment ref="B894" authorId="0">
      <text>
        <r>
          <rPr>
            <sz val="9"/>
            <color indexed="81"/>
            <rFont val="Tahoma"/>
            <family val="2"/>
            <charset val="238"/>
          </rPr>
          <t>Merateľný ukazovateľ bude automaticky doplnený podľa zvojenej projektovej aktivity.</t>
        </r>
        <r>
          <rPr>
            <b/>
            <sz val="9"/>
            <color indexed="81"/>
            <rFont val="Tahoma"/>
            <family val="2"/>
            <charset val="238"/>
          </rPr>
          <t xml:space="preserve">
</t>
        </r>
        <r>
          <rPr>
            <sz val="9"/>
            <color indexed="81"/>
            <rFont val="Tahoma"/>
            <family val="2"/>
            <charset val="238"/>
          </rPr>
          <t xml:space="preserve">
Žiadateľ vyberie relevantné merateľné ukazovatele výstupu, ktoré majú byť realizáciou navrhovaných aktivít dosiahnuté a ktorými sa majú dosiahnuť ciele projektu. Každá aktivita musí mať priradený minimálne jeden merateľný ukazovateľ výstupu. Rovnaký výstup môže byť priradený k viacerým aktivitám v prípade, ak sa má dosiahnuť realizáciou viacerých aktivít. Hodnota výstupových merateľných ukazovateľov je následne pomerne určená vo vzťahu k jednotlivým aktivitám. Každý výstupový merateľný ukazovateľ musí mať priradenú plánovanú hodnotu (výber zo zoznamu preddefinovaných ukazovateľov).
Ak zvolenou aktivitou nebude naplnený merateľný ukazovateľ, v ďaľších bunkách sa uvedie N/A.</t>
        </r>
      </text>
    </comment>
    <comment ref="B895" authorId="0">
      <text>
        <r>
          <rPr>
            <sz val="9"/>
            <color indexed="81"/>
            <rFont val="Tahoma"/>
            <family val="2"/>
            <charset val="238"/>
          </rPr>
          <t>výber z číselníka</t>
        </r>
      </text>
    </comment>
    <comment ref="B896" authorId="0">
      <text>
        <r>
          <rPr>
            <sz val="9"/>
            <color indexed="81"/>
            <rFont val="Tahoma"/>
            <family val="2"/>
            <charset val="238"/>
          </rPr>
          <t xml:space="preserve">ak relevantné žiadateľ uvedie východiskovú hodnotu (aktuálnu) MU, v opačnom prípade uvedie "0" (nula) </t>
        </r>
      </text>
    </comment>
    <comment ref="B897" authorId="0">
      <text>
        <r>
          <rPr>
            <sz val="9"/>
            <color indexed="81"/>
            <rFont val="Tahoma"/>
            <family val="2"/>
            <charset val="238"/>
          </rPr>
          <t>žiadateľ uvedie cieľovú hodnotu MU (plánovanú, ktorá sa má dosiahnúť realizáciou aktivity)</t>
        </r>
      </text>
    </comment>
    <comment ref="B898" authorId="0">
      <text>
        <r>
          <rPr>
            <sz val="9"/>
            <color indexed="81"/>
            <rFont val="Tahoma"/>
            <family val="2"/>
            <charset val="238"/>
          </rPr>
          <t>mesiac, rok</t>
        </r>
      </text>
    </comment>
    <comment ref="B901" authorId="0">
      <text>
        <r>
          <rPr>
            <sz val="9"/>
            <color indexed="81"/>
            <rFont val="Tahoma"/>
            <family val="2"/>
            <charset val="238"/>
          </rPr>
          <t>výber z číselníka</t>
        </r>
      </text>
    </comment>
    <comment ref="B902" authorId="0">
      <text>
        <r>
          <rPr>
            <sz val="9"/>
            <color indexed="81"/>
            <rFont val="Tahoma"/>
            <family val="2"/>
            <charset val="238"/>
          </rPr>
          <t>výber z číselníka</t>
        </r>
      </text>
    </comment>
    <comment ref="B903" authorId="0">
      <text>
        <r>
          <rPr>
            <sz val="9"/>
            <color indexed="81"/>
            <rFont val="Tahoma"/>
            <family val="2"/>
            <charset val="238"/>
          </rPr>
          <t>výber z číselníka
Upozornenie: označenie projektovej aktivity musí mať na začiatku zhodné písmeno s typom aktivity.
(Napr. Typ aktivity je C) tak projektová aktivita musí byť Cxx)</t>
        </r>
      </text>
    </comment>
    <comment ref="B904" authorId="0">
      <text>
        <r>
          <rPr>
            <sz val="9"/>
            <color indexed="81"/>
            <rFont val="Tahoma"/>
            <family val="2"/>
            <charset val="238"/>
          </rPr>
          <t>Žiadateľ jasne a stručne uvedie k čomu prispeje realizácia danej aktivity.</t>
        </r>
      </text>
    </comment>
    <comment ref="B905" authorId="0">
      <text>
        <r>
          <rPr>
            <sz val="9"/>
            <color indexed="81"/>
            <rFont val="Tahoma"/>
            <family val="2"/>
            <charset val="238"/>
          </rPr>
          <t>Merateľný ukazovateľ bude automaticky doplnený podľa zvojenej projektovej aktivity.</t>
        </r>
        <r>
          <rPr>
            <b/>
            <sz val="9"/>
            <color indexed="81"/>
            <rFont val="Tahoma"/>
            <family val="2"/>
            <charset val="238"/>
          </rPr>
          <t xml:space="preserve">
</t>
        </r>
        <r>
          <rPr>
            <sz val="9"/>
            <color indexed="81"/>
            <rFont val="Tahoma"/>
            <family val="2"/>
            <charset val="238"/>
          </rPr>
          <t xml:space="preserve">
Žiadateľ vyberie relevantné merateľné ukazovatele výstupu, ktoré majú byť realizáciou navrhovaných aktivít dosiahnuté a ktorými sa majú dosiahnuť ciele projektu. Každá aktivita musí mať priradený minimálne jeden merateľný ukazovateľ výstupu. Rovnaký výstup môže byť priradený k viacerým aktivitám v prípade, ak sa má dosiahnuť realizáciou viacerých aktivít. Hodnota výstupových merateľných ukazovateľov je následne pomerne určená vo vzťahu k jednotlivým aktivitám. Každý výstupový merateľný ukazovateľ musí mať priradenú plánovanú hodnotu (výber zo zoznamu preddefinovaných ukazovateľov).
Ak zvolenou aktivitou nebude naplnený merateľný ukazovateľ, v ďaľších bunkách sa uvedie N/A.</t>
        </r>
      </text>
    </comment>
    <comment ref="B906" authorId="0">
      <text>
        <r>
          <rPr>
            <sz val="9"/>
            <color indexed="81"/>
            <rFont val="Tahoma"/>
            <family val="2"/>
            <charset val="238"/>
          </rPr>
          <t>výber z číselníka</t>
        </r>
      </text>
    </comment>
    <comment ref="B907" authorId="0">
      <text>
        <r>
          <rPr>
            <sz val="9"/>
            <color indexed="81"/>
            <rFont val="Tahoma"/>
            <family val="2"/>
            <charset val="238"/>
          </rPr>
          <t xml:space="preserve">ak relevantné žiadateľ uvedie východiskovú hodnotu (aktuálnu) MU, v opačnom prípade uvedie "0" (nula) </t>
        </r>
      </text>
    </comment>
    <comment ref="B908" authorId="0">
      <text>
        <r>
          <rPr>
            <sz val="9"/>
            <color indexed="81"/>
            <rFont val="Tahoma"/>
            <family val="2"/>
            <charset val="238"/>
          </rPr>
          <t>žiadateľ uvedie cieľovú hodnotu MU (plánovanú, ktorá sa má dosiahnúť realizáciou aktivity)</t>
        </r>
      </text>
    </comment>
    <comment ref="B909" authorId="0">
      <text>
        <r>
          <rPr>
            <sz val="9"/>
            <color indexed="81"/>
            <rFont val="Tahoma"/>
            <family val="2"/>
            <charset val="238"/>
          </rPr>
          <t>mesiac, rok</t>
        </r>
      </text>
    </comment>
    <comment ref="B912" authorId="0">
      <text>
        <r>
          <rPr>
            <sz val="9"/>
            <color indexed="81"/>
            <rFont val="Tahoma"/>
            <family val="2"/>
            <charset val="238"/>
          </rPr>
          <t>výber z číselníka</t>
        </r>
      </text>
    </comment>
    <comment ref="B913" authorId="0">
      <text>
        <r>
          <rPr>
            <sz val="9"/>
            <color indexed="81"/>
            <rFont val="Tahoma"/>
            <family val="2"/>
            <charset val="238"/>
          </rPr>
          <t>výber z číselníka</t>
        </r>
      </text>
    </comment>
    <comment ref="B914" authorId="0">
      <text>
        <r>
          <rPr>
            <sz val="9"/>
            <color indexed="81"/>
            <rFont val="Tahoma"/>
            <family val="2"/>
            <charset val="238"/>
          </rPr>
          <t>výber z číselníka
Upozornenie: označenie projektovej aktivity musí mať na začiatku zhodné písmeno s typom aktivity.
(Napr. Typ aktivity je C) tak projektová aktivita musí byť Cxx)</t>
        </r>
      </text>
    </comment>
    <comment ref="B915" authorId="0">
      <text>
        <r>
          <rPr>
            <sz val="9"/>
            <color indexed="81"/>
            <rFont val="Tahoma"/>
            <family val="2"/>
            <charset val="238"/>
          </rPr>
          <t>Žiadateľ jasne a stručne uvedie k čomu prispeje realizácia danej aktivity.</t>
        </r>
      </text>
    </comment>
    <comment ref="B916" authorId="0">
      <text>
        <r>
          <rPr>
            <sz val="9"/>
            <color indexed="81"/>
            <rFont val="Tahoma"/>
            <family val="2"/>
            <charset val="238"/>
          </rPr>
          <t>Merateľný ukazovateľ bude automaticky doplnený podľa zvojenej projektovej aktivity.</t>
        </r>
        <r>
          <rPr>
            <b/>
            <sz val="9"/>
            <color indexed="81"/>
            <rFont val="Tahoma"/>
            <family val="2"/>
            <charset val="238"/>
          </rPr>
          <t xml:space="preserve">
</t>
        </r>
        <r>
          <rPr>
            <sz val="9"/>
            <color indexed="81"/>
            <rFont val="Tahoma"/>
            <family val="2"/>
            <charset val="238"/>
          </rPr>
          <t xml:space="preserve">
Žiadateľ vyberie relevantné merateľné ukazovatele výstupu, ktoré majú byť realizáciou navrhovaných aktivít dosiahnuté a ktorými sa majú dosiahnuť ciele projektu. Každá aktivita musí mať priradený minimálne jeden merateľný ukazovateľ výstupu. Rovnaký výstup môže byť priradený k viacerým aktivitám v prípade, ak sa má dosiahnuť realizáciou viacerých aktivít. Hodnota výstupových merateľných ukazovateľov je následne pomerne určená vo vzťahu k jednotlivým aktivitám. Každý výstupový merateľný ukazovateľ musí mať priradenú plánovanú hodnotu (výber zo zoznamu preddefinovaných ukazovateľov).
Ak zvolenou aktivitou nebude naplnený merateľný ukazovateľ, v ďaľších bunkách sa uvedie N/A.</t>
        </r>
      </text>
    </comment>
    <comment ref="B917" authorId="0">
      <text>
        <r>
          <rPr>
            <sz val="9"/>
            <color indexed="81"/>
            <rFont val="Tahoma"/>
            <family val="2"/>
            <charset val="238"/>
          </rPr>
          <t>výber z číselníka</t>
        </r>
      </text>
    </comment>
    <comment ref="B918" authorId="0">
      <text>
        <r>
          <rPr>
            <sz val="9"/>
            <color indexed="81"/>
            <rFont val="Tahoma"/>
            <family val="2"/>
            <charset val="238"/>
          </rPr>
          <t xml:space="preserve">ak relevantné žiadateľ uvedie východiskovú hodnotu (aktuálnu) MU, v opačnom prípade uvedie "0" (nula) </t>
        </r>
      </text>
    </comment>
    <comment ref="B919" authorId="0">
      <text>
        <r>
          <rPr>
            <sz val="9"/>
            <color indexed="81"/>
            <rFont val="Tahoma"/>
            <family val="2"/>
            <charset val="238"/>
          </rPr>
          <t>žiadateľ uvedie cieľovú hodnotu MU (plánovanú, ktorá sa má dosiahnúť realizáciou aktivity)</t>
        </r>
      </text>
    </comment>
    <comment ref="B920" authorId="0">
      <text>
        <r>
          <rPr>
            <sz val="9"/>
            <color indexed="81"/>
            <rFont val="Tahoma"/>
            <family val="2"/>
            <charset val="238"/>
          </rPr>
          <t>mesiac, rok</t>
        </r>
      </text>
    </comment>
    <comment ref="B923" authorId="0">
      <text>
        <r>
          <rPr>
            <sz val="9"/>
            <color indexed="81"/>
            <rFont val="Tahoma"/>
            <family val="2"/>
            <charset val="238"/>
          </rPr>
          <t>výber z číselníka</t>
        </r>
      </text>
    </comment>
    <comment ref="B924" authorId="0">
      <text>
        <r>
          <rPr>
            <sz val="9"/>
            <color indexed="81"/>
            <rFont val="Tahoma"/>
            <family val="2"/>
            <charset val="238"/>
          </rPr>
          <t>výber z číselníka</t>
        </r>
      </text>
    </comment>
    <comment ref="B925" authorId="0">
      <text>
        <r>
          <rPr>
            <sz val="9"/>
            <color indexed="81"/>
            <rFont val="Tahoma"/>
            <family val="2"/>
            <charset val="238"/>
          </rPr>
          <t>výber z číselníka
Upozornenie: označenie projektovej aktivity musí mať na začiatku zhodné písmeno s typom aktivity.
(Napr. Typ aktivity je C) tak projektová aktivita musí byť Cxx)</t>
        </r>
      </text>
    </comment>
    <comment ref="B926" authorId="0">
      <text>
        <r>
          <rPr>
            <sz val="9"/>
            <color indexed="81"/>
            <rFont val="Tahoma"/>
            <family val="2"/>
            <charset val="238"/>
          </rPr>
          <t>Žiadateľ jasne a stručne uvedie k čomu prispeje realizácia danej aktivity.</t>
        </r>
      </text>
    </comment>
    <comment ref="B927" authorId="0">
      <text>
        <r>
          <rPr>
            <sz val="9"/>
            <color indexed="81"/>
            <rFont val="Tahoma"/>
            <family val="2"/>
            <charset val="238"/>
          </rPr>
          <t>Merateľný ukazovateľ bude automaticky doplnený podľa zvojenej projektovej aktivity.</t>
        </r>
        <r>
          <rPr>
            <b/>
            <sz val="9"/>
            <color indexed="81"/>
            <rFont val="Tahoma"/>
            <family val="2"/>
            <charset val="238"/>
          </rPr>
          <t xml:space="preserve">
</t>
        </r>
        <r>
          <rPr>
            <sz val="9"/>
            <color indexed="81"/>
            <rFont val="Tahoma"/>
            <family val="2"/>
            <charset val="238"/>
          </rPr>
          <t xml:space="preserve">
Žiadateľ vyberie relevantné merateľné ukazovatele výstupu, ktoré majú byť realizáciou navrhovaných aktivít dosiahnuté a ktorými sa majú dosiahnuť ciele projektu. Každá aktivita musí mať priradený minimálne jeden merateľný ukazovateľ výstupu. Rovnaký výstup môže byť priradený k viacerým aktivitám v prípade, ak sa má dosiahnuť realizáciou viacerých aktivít. Hodnota výstupových merateľných ukazovateľov je následne pomerne určená vo vzťahu k jednotlivým aktivitám. Každý výstupový merateľný ukazovateľ musí mať priradenú plánovanú hodnotu (výber zo zoznamu preddefinovaných ukazovateľov).
Ak zvolenou aktivitou nebude naplnený merateľný ukazovateľ, v ďaľších bunkách sa uvedie N/A.</t>
        </r>
      </text>
    </comment>
    <comment ref="B928" authorId="0">
      <text>
        <r>
          <rPr>
            <sz val="9"/>
            <color indexed="81"/>
            <rFont val="Tahoma"/>
            <family val="2"/>
            <charset val="238"/>
          </rPr>
          <t>výber z číselníka</t>
        </r>
      </text>
    </comment>
    <comment ref="B929" authorId="0">
      <text>
        <r>
          <rPr>
            <sz val="9"/>
            <color indexed="81"/>
            <rFont val="Tahoma"/>
            <family val="2"/>
            <charset val="238"/>
          </rPr>
          <t xml:space="preserve">ak relevantné žiadateľ uvedie východiskovú hodnotu (aktuálnu) MU, v opačnom prípade uvedie "0" (nula) </t>
        </r>
      </text>
    </comment>
    <comment ref="B930" authorId="0">
      <text>
        <r>
          <rPr>
            <sz val="9"/>
            <color indexed="81"/>
            <rFont val="Tahoma"/>
            <family val="2"/>
            <charset val="238"/>
          </rPr>
          <t>žiadateľ uvedie cieľovú hodnotu MU (plánovanú, ktorá sa má dosiahnúť realizáciou aktivity)</t>
        </r>
      </text>
    </comment>
    <comment ref="B931" authorId="0">
      <text>
        <r>
          <rPr>
            <sz val="9"/>
            <color indexed="81"/>
            <rFont val="Tahoma"/>
            <family val="2"/>
            <charset val="238"/>
          </rPr>
          <t>mesiac, rok</t>
        </r>
      </text>
    </comment>
    <comment ref="B934" authorId="0">
      <text>
        <r>
          <rPr>
            <sz val="9"/>
            <color indexed="81"/>
            <rFont val="Tahoma"/>
            <family val="2"/>
            <charset val="238"/>
          </rPr>
          <t>výber z číselníka</t>
        </r>
      </text>
    </comment>
    <comment ref="B935" authorId="0">
      <text>
        <r>
          <rPr>
            <sz val="9"/>
            <color indexed="81"/>
            <rFont val="Tahoma"/>
            <family val="2"/>
            <charset val="238"/>
          </rPr>
          <t>výber z číselníka</t>
        </r>
      </text>
    </comment>
    <comment ref="B936" authorId="0">
      <text>
        <r>
          <rPr>
            <sz val="9"/>
            <color indexed="81"/>
            <rFont val="Tahoma"/>
            <family val="2"/>
            <charset val="238"/>
          </rPr>
          <t>výber z číselníka
Upozornenie: označenie projektovej aktivity musí mať na začiatku zhodné písmeno s typom aktivity.
(Napr. Typ aktivity je C) tak projektová aktivita musí byť Cxx)</t>
        </r>
      </text>
    </comment>
    <comment ref="B937" authorId="0">
      <text>
        <r>
          <rPr>
            <sz val="9"/>
            <color indexed="81"/>
            <rFont val="Tahoma"/>
            <family val="2"/>
            <charset val="238"/>
          </rPr>
          <t>Žiadateľ jasne a stručne uvedie k čomu prispeje realizácia danej aktivity.</t>
        </r>
      </text>
    </comment>
    <comment ref="B938" authorId="0">
      <text>
        <r>
          <rPr>
            <sz val="9"/>
            <color indexed="81"/>
            <rFont val="Tahoma"/>
            <family val="2"/>
            <charset val="238"/>
          </rPr>
          <t>Merateľný ukazovateľ bude automaticky doplnený podľa zvojenej projektovej aktivity.</t>
        </r>
        <r>
          <rPr>
            <b/>
            <sz val="9"/>
            <color indexed="81"/>
            <rFont val="Tahoma"/>
            <family val="2"/>
            <charset val="238"/>
          </rPr>
          <t xml:space="preserve">
</t>
        </r>
        <r>
          <rPr>
            <sz val="9"/>
            <color indexed="81"/>
            <rFont val="Tahoma"/>
            <family val="2"/>
            <charset val="238"/>
          </rPr>
          <t xml:space="preserve">
Žiadateľ vyberie relevantné merateľné ukazovatele výstupu, ktoré majú byť realizáciou navrhovaných aktivít dosiahnuté a ktorými sa majú dosiahnuť ciele projektu. Každá aktivita musí mať priradený minimálne jeden merateľný ukazovateľ výstupu. Rovnaký výstup môže byť priradený k viacerým aktivitám v prípade, ak sa má dosiahnuť realizáciou viacerých aktivít. Hodnota výstupových merateľných ukazovateľov je následne pomerne určená vo vzťahu k jednotlivým aktivitám. Každý výstupový merateľný ukazovateľ musí mať priradenú plánovanú hodnotu (výber zo zoznamu preddefinovaných ukazovateľov).
Ak zvolenou aktivitou nebude naplnený merateľný ukazovateľ, v ďaľších bunkách sa uvedie N/A.</t>
        </r>
      </text>
    </comment>
    <comment ref="B939" authorId="0">
      <text>
        <r>
          <rPr>
            <sz val="9"/>
            <color indexed="81"/>
            <rFont val="Tahoma"/>
            <family val="2"/>
            <charset val="238"/>
          </rPr>
          <t>výber z číselníka</t>
        </r>
      </text>
    </comment>
    <comment ref="B940" authorId="0">
      <text>
        <r>
          <rPr>
            <sz val="9"/>
            <color indexed="81"/>
            <rFont val="Tahoma"/>
            <family val="2"/>
            <charset val="238"/>
          </rPr>
          <t xml:space="preserve">ak relevantné žiadateľ uvedie východiskovú hodnotu (aktuálnu) MU, v opačnom prípade uvedie "0" (nula) </t>
        </r>
      </text>
    </comment>
    <comment ref="B941" authorId="0">
      <text>
        <r>
          <rPr>
            <sz val="9"/>
            <color indexed="81"/>
            <rFont val="Tahoma"/>
            <family val="2"/>
            <charset val="238"/>
          </rPr>
          <t>žiadateľ uvedie cieľovú hodnotu MU (plánovanú, ktorá sa má dosiahnúť realizáciou aktivity)</t>
        </r>
      </text>
    </comment>
    <comment ref="B942" authorId="0">
      <text>
        <r>
          <rPr>
            <sz val="9"/>
            <color indexed="81"/>
            <rFont val="Tahoma"/>
            <family val="2"/>
            <charset val="238"/>
          </rPr>
          <t>mesiac, rok</t>
        </r>
      </text>
    </comment>
    <comment ref="B945" authorId="0">
      <text>
        <r>
          <rPr>
            <sz val="9"/>
            <color indexed="81"/>
            <rFont val="Tahoma"/>
            <family val="2"/>
            <charset val="238"/>
          </rPr>
          <t>výber z číselníka</t>
        </r>
      </text>
    </comment>
    <comment ref="B946" authorId="0">
      <text>
        <r>
          <rPr>
            <sz val="9"/>
            <color indexed="81"/>
            <rFont val="Tahoma"/>
            <family val="2"/>
            <charset val="238"/>
          </rPr>
          <t>výber z číselníka</t>
        </r>
      </text>
    </comment>
    <comment ref="B947" authorId="0">
      <text>
        <r>
          <rPr>
            <sz val="9"/>
            <color indexed="81"/>
            <rFont val="Tahoma"/>
            <family val="2"/>
            <charset val="238"/>
          </rPr>
          <t>výber z číselníka
Upozornenie: označenie projektovej aktivity musí mať na začiatku zhodné písmeno s typom aktivity.
(Napr. Typ aktivity je C) tak projektová aktivita musí byť Cxx)</t>
        </r>
      </text>
    </comment>
    <comment ref="B948" authorId="0">
      <text>
        <r>
          <rPr>
            <sz val="9"/>
            <color indexed="81"/>
            <rFont val="Tahoma"/>
            <family val="2"/>
            <charset val="238"/>
          </rPr>
          <t>Žiadateľ jasne a stručne uvedie k čomu prispeje realizácia danej aktivity.</t>
        </r>
      </text>
    </comment>
    <comment ref="B949" authorId="0">
      <text>
        <r>
          <rPr>
            <sz val="9"/>
            <color indexed="81"/>
            <rFont val="Tahoma"/>
            <family val="2"/>
            <charset val="238"/>
          </rPr>
          <t>Merateľný ukazovateľ bude automaticky doplnený podľa zvojenej projektovej aktivity.</t>
        </r>
        <r>
          <rPr>
            <b/>
            <sz val="9"/>
            <color indexed="81"/>
            <rFont val="Tahoma"/>
            <family val="2"/>
            <charset val="238"/>
          </rPr>
          <t xml:space="preserve">
</t>
        </r>
        <r>
          <rPr>
            <sz val="9"/>
            <color indexed="81"/>
            <rFont val="Tahoma"/>
            <family val="2"/>
            <charset val="238"/>
          </rPr>
          <t xml:space="preserve">
Žiadateľ vyberie relevantné merateľné ukazovatele výstupu, ktoré majú byť realizáciou navrhovaných aktivít dosiahnuté a ktorými sa majú dosiahnuť ciele projektu. Každá aktivita musí mať priradený minimálne jeden merateľný ukazovateľ výstupu. Rovnaký výstup môže byť priradený k viacerým aktivitám v prípade, ak sa má dosiahnuť realizáciou viacerých aktivít. Hodnota výstupových merateľných ukazovateľov je následne pomerne určená vo vzťahu k jednotlivým aktivitám. Každý výstupový merateľný ukazovateľ musí mať priradenú plánovanú hodnotu (výber zo zoznamu preddefinovaných ukazovateľov).
Ak zvolenou aktivitou nebude naplnený merateľný ukazovateľ, v ďaľších bunkách sa uvedie N/A.</t>
        </r>
      </text>
    </comment>
    <comment ref="B950" authorId="0">
      <text>
        <r>
          <rPr>
            <sz val="9"/>
            <color indexed="81"/>
            <rFont val="Tahoma"/>
            <family val="2"/>
            <charset val="238"/>
          </rPr>
          <t>výber z číselníka</t>
        </r>
      </text>
    </comment>
    <comment ref="B951" authorId="0">
      <text>
        <r>
          <rPr>
            <sz val="9"/>
            <color indexed="81"/>
            <rFont val="Tahoma"/>
            <family val="2"/>
            <charset val="238"/>
          </rPr>
          <t xml:space="preserve">ak relevantné žiadateľ uvedie východiskovú hodnotu (aktuálnu) MU, v opačnom prípade uvedie "0" (nula) </t>
        </r>
      </text>
    </comment>
    <comment ref="B952" authorId="0">
      <text>
        <r>
          <rPr>
            <sz val="9"/>
            <color indexed="81"/>
            <rFont val="Tahoma"/>
            <family val="2"/>
            <charset val="238"/>
          </rPr>
          <t>žiadateľ uvedie cieľovú hodnotu MU (plánovanú, ktorá sa má dosiahnúť realizáciou aktivity)</t>
        </r>
      </text>
    </comment>
    <comment ref="B953" authorId="0">
      <text>
        <r>
          <rPr>
            <sz val="9"/>
            <color indexed="81"/>
            <rFont val="Tahoma"/>
            <family val="2"/>
            <charset val="238"/>
          </rPr>
          <t>mesiac, rok</t>
        </r>
      </text>
    </comment>
    <comment ref="B956" authorId="0">
      <text>
        <r>
          <rPr>
            <sz val="9"/>
            <color indexed="81"/>
            <rFont val="Tahoma"/>
            <family val="2"/>
            <charset val="238"/>
          </rPr>
          <t>výber z číselníka</t>
        </r>
      </text>
    </comment>
    <comment ref="B957" authorId="0">
      <text>
        <r>
          <rPr>
            <sz val="9"/>
            <color indexed="81"/>
            <rFont val="Tahoma"/>
            <family val="2"/>
            <charset val="238"/>
          </rPr>
          <t>výber z číselníka</t>
        </r>
      </text>
    </comment>
    <comment ref="B958" authorId="0">
      <text>
        <r>
          <rPr>
            <sz val="9"/>
            <color indexed="81"/>
            <rFont val="Tahoma"/>
            <family val="2"/>
            <charset val="238"/>
          </rPr>
          <t>výber z číselníka
Upozornenie: označenie projektovej aktivity musí mať na začiatku zhodné písmeno s typom aktivity.
(Napr. Typ aktivity je C) tak projektová aktivita musí byť Cxx)</t>
        </r>
      </text>
    </comment>
    <comment ref="B959" authorId="0">
      <text>
        <r>
          <rPr>
            <sz val="9"/>
            <color indexed="81"/>
            <rFont val="Tahoma"/>
            <family val="2"/>
            <charset val="238"/>
          </rPr>
          <t>Žiadateľ jasne a stručne uvedie k čomu prispeje realizácia danej aktivity.</t>
        </r>
      </text>
    </comment>
    <comment ref="B960" authorId="0">
      <text>
        <r>
          <rPr>
            <sz val="9"/>
            <color indexed="81"/>
            <rFont val="Tahoma"/>
            <family val="2"/>
            <charset val="238"/>
          </rPr>
          <t>Merateľný ukazovateľ bude automaticky doplnený podľa zvojenej projektovej aktivity.</t>
        </r>
        <r>
          <rPr>
            <b/>
            <sz val="9"/>
            <color indexed="81"/>
            <rFont val="Tahoma"/>
            <family val="2"/>
            <charset val="238"/>
          </rPr>
          <t xml:space="preserve">
</t>
        </r>
        <r>
          <rPr>
            <sz val="9"/>
            <color indexed="81"/>
            <rFont val="Tahoma"/>
            <family val="2"/>
            <charset val="238"/>
          </rPr>
          <t xml:space="preserve">
Žiadateľ vyberie relevantné merateľné ukazovatele výstupu, ktoré majú byť realizáciou navrhovaných aktivít dosiahnuté a ktorými sa majú dosiahnuť ciele projektu. Každá aktivita musí mať priradený minimálne jeden merateľný ukazovateľ výstupu. Rovnaký výstup môže byť priradený k viacerým aktivitám v prípade, ak sa má dosiahnuť realizáciou viacerých aktivít. Hodnota výstupových merateľných ukazovateľov je následne pomerne určená vo vzťahu k jednotlivým aktivitám. Každý výstupový merateľný ukazovateľ musí mať priradenú plánovanú hodnotu (výber zo zoznamu preddefinovaných ukazovateľov).
Ak zvolenou aktivitou nebude naplnený merateľný ukazovateľ, v ďaľších bunkách sa uvedie N/A.</t>
        </r>
      </text>
    </comment>
    <comment ref="B961" authorId="0">
      <text>
        <r>
          <rPr>
            <sz val="9"/>
            <color indexed="81"/>
            <rFont val="Tahoma"/>
            <family val="2"/>
            <charset val="238"/>
          </rPr>
          <t>výber z číselníka</t>
        </r>
      </text>
    </comment>
    <comment ref="B962" authorId="0">
      <text>
        <r>
          <rPr>
            <sz val="9"/>
            <color indexed="81"/>
            <rFont val="Tahoma"/>
            <family val="2"/>
            <charset val="238"/>
          </rPr>
          <t xml:space="preserve">ak relevantné žiadateľ uvedie východiskovú hodnotu (aktuálnu) MU, v opačnom prípade uvedie "0" (nula) </t>
        </r>
      </text>
    </comment>
    <comment ref="B963" authorId="0">
      <text>
        <r>
          <rPr>
            <sz val="9"/>
            <color indexed="81"/>
            <rFont val="Tahoma"/>
            <family val="2"/>
            <charset val="238"/>
          </rPr>
          <t>žiadateľ uvedie cieľovú hodnotu MU (plánovanú, ktorá sa má dosiahnúť realizáciou aktivity)</t>
        </r>
      </text>
    </comment>
    <comment ref="B964" authorId="0">
      <text>
        <r>
          <rPr>
            <sz val="9"/>
            <color indexed="81"/>
            <rFont val="Tahoma"/>
            <family val="2"/>
            <charset val="238"/>
          </rPr>
          <t>mesiac, rok</t>
        </r>
      </text>
    </comment>
    <comment ref="B967" authorId="0">
      <text>
        <r>
          <rPr>
            <sz val="9"/>
            <color indexed="81"/>
            <rFont val="Tahoma"/>
            <family val="2"/>
            <charset val="238"/>
          </rPr>
          <t>výber z číselníka</t>
        </r>
      </text>
    </comment>
    <comment ref="B968" authorId="0">
      <text>
        <r>
          <rPr>
            <sz val="9"/>
            <color indexed="81"/>
            <rFont val="Tahoma"/>
            <family val="2"/>
            <charset val="238"/>
          </rPr>
          <t>výber z číselníka</t>
        </r>
      </text>
    </comment>
    <comment ref="B969" authorId="0">
      <text>
        <r>
          <rPr>
            <sz val="9"/>
            <color indexed="81"/>
            <rFont val="Tahoma"/>
            <family val="2"/>
            <charset val="238"/>
          </rPr>
          <t>výber z číselníka
Upozornenie: označenie projektovej aktivity musí mať na začiatku zhodné písmeno s typom aktivity.
(Napr. Typ aktivity je C) tak projektová aktivita musí byť Cxx)</t>
        </r>
      </text>
    </comment>
    <comment ref="B970" authorId="0">
      <text>
        <r>
          <rPr>
            <sz val="9"/>
            <color indexed="81"/>
            <rFont val="Tahoma"/>
            <family val="2"/>
            <charset val="238"/>
          </rPr>
          <t>Žiadateľ jasne a stručne uvedie k čomu prispeje realizácia danej aktivity.</t>
        </r>
      </text>
    </comment>
    <comment ref="B971" authorId="0">
      <text>
        <r>
          <rPr>
            <sz val="9"/>
            <color indexed="81"/>
            <rFont val="Tahoma"/>
            <family val="2"/>
            <charset val="238"/>
          </rPr>
          <t>Merateľný ukazovateľ bude automaticky doplnený podľa zvojenej projektovej aktivity.</t>
        </r>
        <r>
          <rPr>
            <b/>
            <sz val="9"/>
            <color indexed="81"/>
            <rFont val="Tahoma"/>
            <family val="2"/>
            <charset val="238"/>
          </rPr>
          <t xml:space="preserve">
</t>
        </r>
        <r>
          <rPr>
            <sz val="9"/>
            <color indexed="81"/>
            <rFont val="Tahoma"/>
            <family val="2"/>
            <charset val="238"/>
          </rPr>
          <t xml:space="preserve">
Žiadateľ vyberie relevantné merateľné ukazovatele výstupu, ktoré majú byť realizáciou navrhovaných aktivít dosiahnuté a ktorými sa majú dosiahnuť ciele projektu. Každá aktivita musí mať priradený minimálne jeden merateľný ukazovateľ výstupu. Rovnaký výstup môže byť priradený k viacerým aktivitám v prípade, ak sa má dosiahnuť realizáciou viacerých aktivít. Hodnota výstupových merateľných ukazovateľov je následne pomerne určená vo vzťahu k jednotlivým aktivitám. Každý výstupový merateľný ukazovateľ musí mať priradenú plánovanú hodnotu (výber zo zoznamu preddefinovaných ukazovateľov).
Ak zvolenou aktivitou nebude naplnený merateľný ukazovateľ, v ďaľších bunkách sa uvedie N/A.</t>
        </r>
      </text>
    </comment>
    <comment ref="B972" authorId="0">
      <text>
        <r>
          <rPr>
            <sz val="9"/>
            <color indexed="81"/>
            <rFont val="Tahoma"/>
            <family val="2"/>
            <charset val="238"/>
          </rPr>
          <t>výber z číselníka</t>
        </r>
      </text>
    </comment>
    <comment ref="B973" authorId="0">
      <text>
        <r>
          <rPr>
            <sz val="9"/>
            <color indexed="81"/>
            <rFont val="Tahoma"/>
            <family val="2"/>
            <charset val="238"/>
          </rPr>
          <t xml:space="preserve">ak relevantné žiadateľ uvedie východiskovú hodnotu (aktuálnu) MU, v opačnom prípade uvedie "0" (nula) </t>
        </r>
      </text>
    </comment>
    <comment ref="B974" authorId="0">
      <text>
        <r>
          <rPr>
            <sz val="9"/>
            <color indexed="81"/>
            <rFont val="Tahoma"/>
            <family val="2"/>
            <charset val="238"/>
          </rPr>
          <t>žiadateľ uvedie cieľovú hodnotu MU (plánovanú, ktorá sa má dosiahnúť realizáciou aktivity)</t>
        </r>
      </text>
    </comment>
    <comment ref="B975" authorId="0">
      <text>
        <r>
          <rPr>
            <sz val="9"/>
            <color indexed="81"/>
            <rFont val="Tahoma"/>
            <family val="2"/>
            <charset val="238"/>
          </rPr>
          <t>mesiac, rok</t>
        </r>
      </text>
    </comment>
    <comment ref="B978" authorId="0">
      <text>
        <r>
          <rPr>
            <sz val="9"/>
            <color indexed="81"/>
            <rFont val="Tahoma"/>
            <family val="2"/>
            <charset val="238"/>
          </rPr>
          <t>výber z číselníka</t>
        </r>
      </text>
    </comment>
    <comment ref="B979" authorId="0">
      <text>
        <r>
          <rPr>
            <sz val="9"/>
            <color indexed="81"/>
            <rFont val="Tahoma"/>
            <family val="2"/>
            <charset val="238"/>
          </rPr>
          <t>výber z číselníka</t>
        </r>
      </text>
    </comment>
    <comment ref="B980" authorId="0">
      <text>
        <r>
          <rPr>
            <sz val="9"/>
            <color indexed="81"/>
            <rFont val="Tahoma"/>
            <family val="2"/>
            <charset val="238"/>
          </rPr>
          <t>výber z číselníka
Upozornenie: označenie projektovej aktivity musí mať na začiatku zhodné písmeno s typom aktivity.
(Napr. Typ aktivity je C) tak projektová aktivita musí byť Cxx)</t>
        </r>
      </text>
    </comment>
    <comment ref="B981" authorId="0">
      <text>
        <r>
          <rPr>
            <sz val="9"/>
            <color indexed="81"/>
            <rFont val="Tahoma"/>
            <family val="2"/>
            <charset val="238"/>
          </rPr>
          <t>Žiadateľ jasne a stručne uvedie k čomu prispeje realizácia danej aktivity.</t>
        </r>
      </text>
    </comment>
    <comment ref="B982" authorId="0">
      <text>
        <r>
          <rPr>
            <sz val="9"/>
            <color indexed="81"/>
            <rFont val="Tahoma"/>
            <family val="2"/>
            <charset val="238"/>
          </rPr>
          <t>Merateľný ukazovateľ bude automaticky doplnený podľa zvojenej projektovej aktivity.</t>
        </r>
        <r>
          <rPr>
            <b/>
            <sz val="9"/>
            <color indexed="81"/>
            <rFont val="Tahoma"/>
            <family val="2"/>
            <charset val="238"/>
          </rPr>
          <t xml:space="preserve">
</t>
        </r>
        <r>
          <rPr>
            <sz val="9"/>
            <color indexed="81"/>
            <rFont val="Tahoma"/>
            <family val="2"/>
            <charset val="238"/>
          </rPr>
          <t xml:space="preserve">
Žiadateľ vyberie relevantné merateľné ukazovatele výstupu, ktoré majú byť realizáciou navrhovaných aktivít dosiahnuté a ktorými sa majú dosiahnuť ciele projektu. Každá aktivita musí mať priradený minimálne jeden merateľný ukazovateľ výstupu. Rovnaký výstup môže byť priradený k viacerým aktivitám v prípade, ak sa má dosiahnuť realizáciou viacerých aktivít. Hodnota výstupových merateľných ukazovateľov je následne pomerne určená vo vzťahu k jednotlivým aktivitám. Každý výstupový merateľný ukazovateľ musí mať priradenú plánovanú hodnotu (výber zo zoznamu preddefinovaných ukazovateľov).
Ak zvolenou aktivitou nebude naplnený merateľný ukazovateľ, v ďaľších bunkách sa uvedie N/A.</t>
        </r>
      </text>
    </comment>
    <comment ref="B983" authorId="0">
      <text>
        <r>
          <rPr>
            <sz val="9"/>
            <color indexed="81"/>
            <rFont val="Tahoma"/>
            <family val="2"/>
            <charset val="238"/>
          </rPr>
          <t>výber z číselníka</t>
        </r>
      </text>
    </comment>
    <comment ref="B984" authorId="0">
      <text>
        <r>
          <rPr>
            <sz val="9"/>
            <color indexed="81"/>
            <rFont val="Tahoma"/>
            <family val="2"/>
            <charset val="238"/>
          </rPr>
          <t xml:space="preserve">ak relevantné žiadateľ uvedie východiskovú hodnotu (aktuálnu) MU, v opačnom prípade uvedie "0" (nula) </t>
        </r>
      </text>
    </comment>
    <comment ref="B985" authorId="0">
      <text>
        <r>
          <rPr>
            <sz val="9"/>
            <color indexed="81"/>
            <rFont val="Tahoma"/>
            <family val="2"/>
            <charset val="238"/>
          </rPr>
          <t>žiadateľ uvedie cieľovú hodnotu MU (plánovanú, ktorá sa má dosiahnúť realizáciou aktivity)</t>
        </r>
      </text>
    </comment>
    <comment ref="B986" authorId="0">
      <text>
        <r>
          <rPr>
            <sz val="9"/>
            <color indexed="81"/>
            <rFont val="Tahoma"/>
            <family val="2"/>
            <charset val="238"/>
          </rPr>
          <t>mesiac, rok</t>
        </r>
      </text>
    </comment>
    <comment ref="B989" authorId="0">
      <text>
        <r>
          <rPr>
            <sz val="9"/>
            <color indexed="81"/>
            <rFont val="Tahoma"/>
            <family val="2"/>
            <charset val="238"/>
          </rPr>
          <t>výber z číselníka</t>
        </r>
      </text>
    </comment>
    <comment ref="B990" authorId="0">
      <text>
        <r>
          <rPr>
            <sz val="9"/>
            <color indexed="81"/>
            <rFont val="Tahoma"/>
            <family val="2"/>
            <charset val="238"/>
          </rPr>
          <t>výber z číselníka</t>
        </r>
      </text>
    </comment>
    <comment ref="B991" authorId="0">
      <text>
        <r>
          <rPr>
            <sz val="9"/>
            <color indexed="81"/>
            <rFont val="Tahoma"/>
            <family val="2"/>
            <charset val="238"/>
          </rPr>
          <t>výber z číselníka
Upozornenie: označenie projektovej aktivity musí mať na začiatku zhodné písmeno s typom aktivity.
(Napr. Typ aktivity je C) tak projektová aktivita musí byť Cxx)</t>
        </r>
      </text>
    </comment>
    <comment ref="B992" authorId="0">
      <text>
        <r>
          <rPr>
            <sz val="9"/>
            <color indexed="81"/>
            <rFont val="Tahoma"/>
            <family val="2"/>
            <charset val="238"/>
          </rPr>
          <t>Žiadateľ jasne a stručne uvedie k čomu prispeje realizácia danej aktivity.</t>
        </r>
      </text>
    </comment>
    <comment ref="B993" authorId="0">
      <text>
        <r>
          <rPr>
            <sz val="9"/>
            <color indexed="81"/>
            <rFont val="Tahoma"/>
            <family val="2"/>
            <charset val="238"/>
          </rPr>
          <t>Merateľný ukazovateľ bude automaticky doplnený podľa zvojenej projektovej aktivity.</t>
        </r>
        <r>
          <rPr>
            <b/>
            <sz val="9"/>
            <color indexed="81"/>
            <rFont val="Tahoma"/>
            <family val="2"/>
            <charset val="238"/>
          </rPr>
          <t xml:space="preserve">
</t>
        </r>
        <r>
          <rPr>
            <sz val="9"/>
            <color indexed="81"/>
            <rFont val="Tahoma"/>
            <family val="2"/>
            <charset val="238"/>
          </rPr>
          <t xml:space="preserve">
Žiadateľ vyberie relevantné merateľné ukazovatele výstupu, ktoré majú byť realizáciou navrhovaných aktivít dosiahnuté a ktorými sa majú dosiahnuť ciele projektu. Každá aktivita musí mať priradený minimálne jeden merateľný ukazovateľ výstupu. Rovnaký výstup môže byť priradený k viacerým aktivitám v prípade, ak sa má dosiahnuť realizáciou viacerých aktivít. Hodnota výstupových merateľných ukazovateľov je následne pomerne určená vo vzťahu k jednotlivým aktivitám. Každý výstupový merateľný ukazovateľ musí mať priradenú plánovanú hodnotu (výber zo zoznamu preddefinovaných ukazovateľov).
Ak zvolenou aktivitou nebude naplnený merateľný ukazovateľ, v ďaľších bunkách sa uvedie N/A.</t>
        </r>
      </text>
    </comment>
    <comment ref="B994" authorId="0">
      <text>
        <r>
          <rPr>
            <sz val="9"/>
            <color indexed="81"/>
            <rFont val="Tahoma"/>
            <family val="2"/>
            <charset val="238"/>
          </rPr>
          <t>výber z číselníka</t>
        </r>
      </text>
    </comment>
    <comment ref="B995" authorId="0">
      <text>
        <r>
          <rPr>
            <sz val="9"/>
            <color indexed="81"/>
            <rFont val="Tahoma"/>
            <family val="2"/>
            <charset val="238"/>
          </rPr>
          <t xml:space="preserve">ak relevantné žiadateľ uvedie východiskovú hodnotu (aktuálnu) MU, v opačnom prípade uvedie "0" (nula) </t>
        </r>
      </text>
    </comment>
    <comment ref="B996" authorId="0">
      <text>
        <r>
          <rPr>
            <sz val="9"/>
            <color indexed="81"/>
            <rFont val="Tahoma"/>
            <family val="2"/>
            <charset val="238"/>
          </rPr>
          <t>žiadateľ uvedie cieľovú hodnotu MU (plánovanú, ktorá sa má dosiahnúť realizáciou aktivity)</t>
        </r>
      </text>
    </comment>
    <comment ref="B997" authorId="0">
      <text>
        <r>
          <rPr>
            <sz val="9"/>
            <color indexed="81"/>
            <rFont val="Tahoma"/>
            <family val="2"/>
            <charset val="238"/>
          </rPr>
          <t>mesiac, rok</t>
        </r>
      </text>
    </comment>
    <comment ref="B1047" authorId="0">
      <text>
        <r>
          <rPr>
            <sz val="9"/>
            <color indexed="81"/>
            <rFont val="Tahoma"/>
            <family val="2"/>
            <charset val="238"/>
          </rPr>
          <t>Max do 15 % z oprávnených personálnych výdavkov (rozpočtová kapitola 2)</t>
        </r>
      </text>
    </comment>
    <comment ref="B1070" authorId="0">
      <text>
        <r>
          <rPr>
            <sz val="9"/>
            <color indexed="81"/>
            <rFont val="Tahoma"/>
            <family val="2"/>
            <charset val="238"/>
          </rPr>
          <t>Max do 15 % z oprávnených personálnych výdavkov (rozpočtová kapitola 2)</t>
        </r>
      </text>
    </comment>
    <comment ref="B1093" authorId="0">
      <text>
        <r>
          <rPr>
            <sz val="9"/>
            <color indexed="81"/>
            <rFont val="Tahoma"/>
            <family val="2"/>
            <charset val="238"/>
          </rPr>
          <t>Max do 15 % z oprávnených personálnych výdavkov (rozpočtová kapitola 2)</t>
        </r>
      </text>
    </comment>
    <comment ref="B1116" authorId="0">
      <text>
        <r>
          <rPr>
            <sz val="9"/>
            <color indexed="81"/>
            <rFont val="Tahoma"/>
            <family val="2"/>
            <charset val="238"/>
          </rPr>
          <t>Max do 15 % z oprávnených personálnych výdavkov (rozpočtová kapitola 2)</t>
        </r>
      </text>
    </comment>
    <comment ref="B1139" authorId="0">
      <text>
        <r>
          <rPr>
            <sz val="9"/>
            <color indexed="81"/>
            <rFont val="Tahoma"/>
            <family val="2"/>
            <charset val="238"/>
          </rPr>
          <t>Max do 15 % z oprávnených personálnych výdavkov (rozpočtová kapitola 2)</t>
        </r>
      </text>
    </comment>
  </commentList>
</comments>
</file>

<file path=xl/sharedStrings.xml><?xml version="1.0" encoding="utf-8"?>
<sst xmlns="http://schemas.openxmlformats.org/spreadsheetml/2006/main" count="6896" uniqueCount="1432">
  <si>
    <t xml:space="preserve">Žiadosť o poskytnutie nenávratného finančného príspevku     </t>
  </si>
  <si>
    <t xml:space="preserve">Operačný program: </t>
  </si>
  <si>
    <t xml:space="preserve">Žiadateľ / Vedúci partner: </t>
  </si>
  <si>
    <t xml:space="preserve">Názov projektu:                         </t>
  </si>
  <si>
    <t xml:space="preserve">Akronym:                       </t>
  </si>
  <si>
    <t xml:space="preserve">Kód výzvy: </t>
  </si>
  <si>
    <t>Celkové výdavky projektu:</t>
  </si>
  <si>
    <t>Požadovaná výška NFP:</t>
  </si>
  <si>
    <t>Hlavný cezhraničný partner:</t>
  </si>
  <si>
    <t>Projektový partner 1, 2, 3, ...:</t>
  </si>
  <si>
    <t>1. Identifikácia žiadateľa / Vedúceho partnera a ostatných partnerov projektu</t>
  </si>
  <si>
    <t>1.1 Identifikácia Vedúceho partnera (VP)</t>
  </si>
  <si>
    <t>Titul</t>
  </si>
  <si>
    <t>Meno</t>
  </si>
  <si>
    <t>Priezvisko</t>
  </si>
  <si>
    <t>Titul za menom</t>
  </si>
  <si>
    <t>Funkcia v inštitúcii</t>
  </si>
  <si>
    <t>Predmet činnosti VP:</t>
  </si>
  <si>
    <t>E-mail:</t>
  </si>
  <si>
    <t>Telefón / mobil:</t>
  </si>
  <si>
    <t>Predmet činnosti HCP:</t>
  </si>
  <si>
    <t>1.2.2 Komunikácia HCP vo veci žiadosti o NFP</t>
  </si>
  <si>
    <t>1.3.1 Identifikácia organizačnej zložky PP 1 zodpovednej za realizáciu projektu</t>
  </si>
  <si>
    <t>1.3.2 Komunikácia PP 1 vo veci žiadosti o NFP</t>
  </si>
  <si>
    <t>2. Identifikácia projektu</t>
  </si>
  <si>
    <t xml:space="preserve">Identifikácia príspevku k princípu podpory rovnosti mužov a žien a nediskriminácia: </t>
  </si>
  <si>
    <t>Okres (NUTS IV):</t>
  </si>
  <si>
    <t>Obec:</t>
  </si>
  <si>
    <t>áno/nie</t>
  </si>
  <si>
    <t xml:space="preserve">Požadovaná výška výdavkov na aktivity mimo oprávnené programové územie: </t>
  </si>
  <si>
    <t>4. Popis projektu</t>
  </si>
  <si>
    <t>4.1 Stručný popis projektu</t>
  </si>
  <si>
    <t>Žiadateľ popíše stručne obsah projektu – abstrakt (v prípade schválenia bude tento rozsah podliehať zverejneniu podľa § 48 zákona č. 292/2014 Z.z.). Obsah projektu obsahuje stručnú informáciu o cieľoch projektu, aktivitách, cieľovej skupine, mieste realizácie a merateľných ukazovateľoch projektu. Žiadateľ popíše ciele projektu v nadväznosti na identifikované problémy tak, aby deklarované ciele znamenali pozitívnu zmenu v nadväznosti na identifikované problémy.(max. 800 znakov vrátane medzier)</t>
  </si>
  <si>
    <t>4.2 Popis východiskovej situácie a zdôvodnenie potreby realizácie projektu</t>
  </si>
  <si>
    <t>Žiadateľ popíše východiskovú situáciu vo vzťahu k navrhovanému projektu a odôvodní potrebu jeho realizácie (napr. podložením štatistickými údajmi).Žiadateľ zároveň popíše hlavný problém/y, resp. potenciál, ktorý/é majú byť predmetom riešenia v rámci projektu a identifikuje jeho/ich príčiny a efekt. (max. 2000 znakov vrátane medzier)</t>
  </si>
  <si>
    <t xml:space="preserve">4.3 Spôsob realizácie aktivít projektu </t>
  </si>
  <si>
    <t xml:space="preserve">Žiadateľ popíše spôsob realizácie aktivít projektu, vrátane vhodnosti navrhovaných aktivít s ohľadom na očakávané výsledky. V prípade relevantnosti, žiadateľ zahrnie do predmetnej časti aj popis súladu realizácie projektu s regionálnymi stratégiami a koncepciami. </t>
  </si>
  <si>
    <t>4.4 Situácia po realizácii projektu a udržateľnosť projektu</t>
  </si>
  <si>
    <t>Žiadateľ popíše situáciu po realizácii projektu a očakávané výsledky a posúdenie navrhovaných aktivít z hľadiska ich finančnej, prevádzkovej a technickej udržateľnosti, udržateľnosti výsledkov projektu. Žiadateľ popíše aké činnosti plánuje vykonávať po skončení projektu a akým spôsobom plánujú partneri zabezpečiť finančnú, prevádzkovú a technickú udržateľnosť a udržateľnosť výsledkov projektu a spoločné využitie výstupov projektu po ukončení projektu. Jak bude nakládat s pořízeným majetkem s ohledem na cíle projektu (max. 1000 znakov)</t>
  </si>
  <si>
    <t xml:space="preserve">4.5 Administratívna a prevádzková kapacita žiadateľa a ostatných projektových partnerov </t>
  </si>
  <si>
    <t>Žiadateľ uvedie popis za účelom posúdenia dostatočných administratívnych a prípadne odborných kapacít žiadateľa a partnerov projektu na riadenie a odbornú realizáciu projektu a zhodnotenie skúseností s realizáciou obdobných/porovnateľných projektov k originálnym aktivitám žiadateľa. Uvedú sa všetky personálne pozície v projekte.</t>
  </si>
  <si>
    <t>4.6 Zdôvodnenie potreby cezhraničného prístupu v rámci projektu</t>
  </si>
  <si>
    <t>6.  Harmonogram realizácie aktivít</t>
  </si>
  <si>
    <t>Projektová aktivita</t>
  </si>
  <si>
    <t xml:space="preserve">Začiatok realizácie aktivity </t>
  </si>
  <si>
    <t>Koniec realizácie aktivity</t>
  </si>
  <si>
    <t>Zapojenie partnerov</t>
  </si>
  <si>
    <t>7. Aktivity partnerov v projekte a očakávané merateľné ukazovatele</t>
  </si>
  <si>
    <t>Názov partnera:</t>
  </si>
  <si>
    <t xml:space="preserve">Popis projektovej aktivity: </t>
  </si>
  <si>
    <t>Kód</t>
  </si>
  <si>
    <t>Názov</t>
  </si>
  <si>
    <t>Merná jednotka</t>
  </si>
  <si>
    <t>Cieľová hodnota</t>
  </si>
  <si>
    <t>Príznak rizika</t>
  </si>
  <si>
    <t>Relevancia k HP</t>
  </si>
  <si>
    <t>N/A</t>
  </si>
  <si>
    <t>8. Spolupráca a dopad</t>
  </si>
  <si>
    <t>8.1.1 Spoločná príprava</t>
  </si>
  <si>
    <t>8.1.2 Spoločná realizácia</t>
  </si>
  <si>
    <t>8.1.3 Spoločný personál</t>
  </si>
  <si>
    <t>8.2.1 Spoločenský dopad</t>
  </si>
  <si>
    <t>8.2.2 Dopad na cieľové skupiny</t>
  </si>
  <si>
    <t>8.2.3 Finančný dopad</t>
  </si>
  <si>
    <t>8.2.4 Územný dopad</t>
  </si>
  <si>
    <t>9. Rozpočet projektu</t>
  </si>
  <si>
    <t>Označenie partnera:</t>
  </si>
  <si>
    <t>Vedúci partner</t>
  </si>
  <si>
    <t>1. PRÍPRAVA PROJEKTU (max 5% z celkového rozpočtu)</t>
  </si>
  <si>
    <t>Požadovaná suma na rozpočtovú kapitolu:</t>
  </si>
  <si>
    <t>2. PERSONÁLNE VÝDAVKY</t>
  </si>
  <si>
    <t>Výdavky na zamestnancov podľa čl.19 nar.1299/2013 (20% paušalizácia):</t>
  </si>
  <si>
    <t>ÁNO/NIE</t>
  </si>
  <si>
    <t>3. CESTOVNÉ VÝDAVKY A VÝDAVKY NA UBYTOVANIE</t>
  </si>
  <si>
    <t>4. VÝDAVKY NA EXPERTÍZU A INÉ EXTERNÉ SLUŽBY</t>
  </si>
  <si>
    <t>5. VÝDAVKY NA VYBAVENIE</t>
  </si>
  <si>
    <t>6. INVESTÍCIE</t>
  </si>
  <si>
    <t>7. KANCELÁRSKE, ADMINISTRATÍVNE A INÉ NEPRIAME VÝDAVKY</t>
  </si>
  <si>
    <t>15 % Flat rate podľa čl.68 ods.1 písm.b) nar.1303/2013:</t>
  </si>
  <si>
    <t>ÁNO</t>
  </si>
  <si>
    <t>Požadovaná suma príspevku z ERDF (max 85%)</t>
  </si>
  <si>
    <t>Požadovaná suma príspevku z národného financovania:</t>
  </si>
  <si>
    <t>Výška spoluúčasti žiadateľa (vlastné zdroje)</t>
  </si>
  <si>
    <t>Hlavný cezhraničný partner</t>
  </si>
  <si>
    <t>Názov VP:</t>
  </si>
  <si>
    <t>Podiel (%):</t>
  </si>
  <si>
    <t>SUMA CELKOM 
(EUR):</t>
  </si>
  <si>
    <t>Názov HCP:</t>
  </si>
  <si>
    <t>SUMA CELKOM (EUR):</t>
  </si>
  <si>
    <t>VÝDAVKY CELKOM:</t>
  </si>
  <si>
    <t>Výdavky na prípravu projektu:</t>
  </si>
  <si>
    <t>Výdavky na zamestnancov podľa čl. 19 Nariadenia (EU) 1299/2013:</t>
  </si>
  <si>
    <t>15 % Flat rate podľa čl. 68 ods. 1 písm. b) Nariadenia (EU) 1303/2013:</t>
  </si>
  <si>
    <t>Výdavky mimo oprávnené územie:</t>
  </si>
  <si>
    <t xml:space="preserve"> </t>
  </si>
  <si>
    <t>9.C Spolufinancovanie</t>
  </si>
  <si>
    <t>Partner</t>
  </si>
  <si>
    <t>Suma v EUR</t>
  </si>
  <si>
    <t>Podiel v %</t>
  </si>
  <si>
    <t>Suma celkom v EUR</t>
  </si>
  <si>
    <t>Podiel celkom v %</t>
  </si>
  <si>
    <t>Celkový rozpočet projektu:</t>
  </si>
  <si>
    <t>VP</t>
  </si>
  <si>
    <t>HCP</t>
  </si>
  <si>
    <t>Spolufinancovanie zo zdrojov EÚ (EFRR):</t>
  </si>
  <si>
    <t xml:space="preserve">Vlastné zdroje spolufinancovania: </t>
  </si>
  <si>
    <t>Spolufinancovanie zo zdrojov štátneho rozpočtu:</t>
  </si>
  <si>
    <t>Spolufinancovanie z rozpočtu kraja:</t>
  </si>
  <si>
    <t>Spolufinancovanie z rozpočtu obce/mesta:</t>
  </si>
  <si>
    <t>Iné verejné zdroje:</t>
  </si>
  <si>
    <t>SPOLU:</t>
  </si>
  <si>
    <t>11.  Čestné vyhlásenie žiadateľa</t>
  </si>
  <si>
    <t>Ja, dolupodpísaný žiadateľ (Vedúci partner) / Hlavný cezhraničný partner čestne vyhlasujem, že:</t>
  </si>
  <si>
    <t>Podpis:</t>
  </si>
  <si>
    <t>Miesto podpisu:</t>
  </si>
  <si>
    <t>Dátum podpisu:</t>
  </si>
  <si>
    <t>Obchodné meno/názov:</t>
  </si>
  <si>
    <r>
      <t>Sídlo:</t>
    </r>
    <r>
      <rPr>
        <i/>
        <sz val="12"/>
        <color indexed="8"/>
        <rFont val="Arial Narrow"/>
        <family val="2"/>
        <charset val="238"/>
      </rPr>
      <t/>
    </r>
  </si>
  <si>
    <t>IČO:</t>
  </si>
  <si>
    <t>DIČ:</t>
  </si>
  <si>
    <r>
      <t>IČZ:</t>
    </r>
    <r>
      <rPr>
        <i/>
        <sz val="12"/>
        <color indexed="8"/>
        <rFont val="Arial Narrow"/>
        <family val="2"/>
        <charset val="238"/>
      </rPr>
      <t/>
    </r>
  </si>
  <si>
    <t>IČ DPH:</t>
  </si>
  <si>
    <t>Platiteľ DPH:</t>
  </si>
  <si>
    <t>Adresa na doručovanie písomností:</t>
  </si>
  <si>
    <t xml:space="preserve">Názov projektu: </t>
  </si>
  <si>
    <t xml:space="preserve">Akronym: </t>
  </si>
  <si>
    <t xml:space="preserve">Kód žiadosti o NFP: </t>
  </si>
  <si>
    <t xml:space="preserve">Výzva: </t>
  </si>
  <si>
    <t xml:space="preserve">Prioritná os: </t>
  </si>
  <si>
    <t xml:space="preserve">Oblasť intervencie: </t>
  </si>
  <si>
    <t xml:space="preserve">Hospodárska činnosť: </t>
  </si>
  <si>
    <t xml:space="preserve">Typ územia: </t>
  </si>
  <si>
    <t xml:space="preserve">Forma financovania: </t>
  </si>
  <si>
    <t xml:space="preserve">Názov: </t>
  </si>
  <si>
    <t xml:space="preserve">Sídlo: </t>
  </si>
  <si>
    <t>01 Nenávratný grant</t>
  </si>
  <si>
    <t>Prioritná os</t>
  </si>
  <si>
    <t>1 Využívanie inovačného potenciálu</t>
  </si>
  <si>
    <t>2 Kvalitné životné prostredie</t>
  </si>
  <si>
    <t>3 Rozvoj miestnych iniciatív</t>
  </si>
  <si>
    <t>4 Technická pomoc</t>
  </si>
  <si>
    <t>Špecifický (konkrétny) cieľ</t>
  </si>
  <si>
    <t>1.1 Zvýšenie relevantnosti obsahu vzdelávania pre potreby trhu práce s cieľom zlepšenia uplatniteľnosti na trhu práce</t>
  </si>
  <si>
    <t>1.2 Zintenzívnenie využívania výsledkov aplikovaného výskumu najmä malými a strednými podnikmi</t>
  </si>
  <si>
    <t>2.1 Zvýšenie atraktívnosti kultúrneho a prírodného dedičstva pre obyvateľov a návštevníkov cezhraničného regiónu</t>
  </si>
  <si>
    <t>2.2 Ochrana biodiverzity cezhraničného územia prostredníctvom spolupráce v oblasti ochrany a koordinovaného riadenia prírodne významných území</t>
  </si>
  <si>
    <t>3.1 Zvýšenie kvalitatívnej úrovne cezhraničnej spolupráce miestnych a regionálnych aktérov</t>
  </si>
  <si>
    <t>4.1 Zabezpečenie kvalitneja plynulej implementácie programu ako predpokladu zabezpečenia dosiahnutia stanovených cieľov</t>
  </si>
  <si>
    <t>Oblasť intervencie</t>
  </si>
  <si>
    <t>116 Zlepšenie kvality a efektívnosti terciárneho a ekvivalentného vzdelávania a prístupu k nemu s cieľom zvýšiť počet študujúcich a úroveň vzdelania, najmä v prípade znevýhodnených skupín.</t>
  </si>
  <si>
    <t>117 Zlepšovanie rovnocenného prístupu  k celoživotnému vzdelávaniu pre všetky vekové skupiny v rámci formálneho, neformálneho a informálneho vzdelávania, zvyšovanie vedomostí, zručností a spôsobilostí pracovnej sily  a podpora flexibilných spôsobov vzdelávania, a to aj usmerňovanímpri výbere povolania  a potvrdzovaním nadobudnutých zručností.</t>
  </si>
  <si>
    <t>118 Zvyšovanie významu systémov vzdelávania a odbornej prípravy z hľadiska pracovného trhu, uľahčovanie prechodu od vzdelávania k zamestnaniu a zlepšovanie systémov odborného vzdelávania a prípravy a ich kvality, a to aj prostredníctvom mechanizmov na predvídanie zručností, úpravu učebných plánov a vytváranie a rozvoj systémov vzdelávania na pracovisku vrátane systémov duálneho vzdelávania a učňovského vzdelávania.</t>
  </si>
  <si>
    <t>060 Výskumné a inovačné činnosti vo verejných výskumných strediskách a v kompetenčných centrách vrátane nadväzovania kontaktov</t>
  </si>
  <si>
    <t>062 Transfer technológií a spolupráca medzi univerzitami a podnikmi najmä v prospech MSP</t>
  </si>
  <si>
    <t>063 Podpora klastrov a podnikateľských sietí najmä v prospech MSP</t>
  </si>
  <si>
    <t>064 Výskumné a inovačné procesy v MSP (vrátane systémov poukazov, inovácií v oblasti postupov, projektov, služieb a sociálnej inovácie)</t>
  </si>
  <si>
    <t>034 Rekonštruované alebo skvalitnené iné typy ciest (diaľnice, národné, regionálne alebo miestne cesty)</t>
  </si>
  <si>
    <t>085 Ochrana a posilnenie biodiverzity, ochrana prírody a zelená infraštruktúra</t>
  </si>
  <si>
    <t>090 Cyklistické trasy a turistické chodníky</t>
  </si>
  <si>
    <t xml:space="preserve">092 Ochrana, rozvoj a podpora verejných aktív cestovného ruchu </t>
  </si>
  <si>
    <t>094 Ochrana, rozvoj a podpora verejných aktív v oblasti kultúry a kultúrneho dedičstva</t>
  </si>
  <si>
    <t>119 Investície do inštitucionálnych kapacít a do efektívnosti verejných správ a verejných služieb na národnej, regionálnej a miestnej úrovni v záujme reforiem, lepšej právnej úpravy a dobrej správy</t>
  </si>
  <si>
    <t>121 Príprava, vykonávanie, monitorovanie a kontrola</t>
  </si>
  <si>
    <t>122 Hodnotenie a štúdie</t>
  </si>
  <si>
    <t xml:space="preserve">123 Informovanie a komunikácia </t>
  </si>
  <si>
    <t>Forma financovania</t>
  </si>
  <si>
    <t>Typ územia</t>
  </si>
  <si>
    <t>01 Veľké mestské oblasti (husté osídlenie &gt; 50 000 obyvateľov</t>
  </si>
  <si>
    <t>02 Malé mestské oblasti (stredne husté osídlenie &gt; 5 000 obyvateľov)</t>
  </si>
  <si>
    <t xml:space="preserve">03 Vidiecke oblasti (riedke osídlenie) </t>
  </si>
  <si>
    <t>Výzva</t>
  </si>
  <si>
    <t>INTERREG V-A SK-CZ/2016/01</t>
  </si>
  <si>
    <t>INTERREG V-A SK-CZ/2016/02</t>
  </si>
  <si>
    <t>INTERREG V-A SK-CZ/2016/03</t>
  </si>
  <si>
    <t>INTERREG V-A SK-CZ/2016/04</t>
  </si>
  <si>
    <t>PO</t>
  </si>
  <si>
    <t>KC</t>
  </si>
  <si>
    <t>Oblasť intervencie podľa PO</t>
  </si>
  <si>
    <r>
      <t>Štatutárny orgán:</t>
    </r>
    <r>
      <rPr>
        <i/>
        <sz val="12"/>
        <color indexed="8"/>
        <rFont val="Arial Narrow"/>
        <family val="2"/>
        <charset val="238"/>
      </rPr>
      <t/>
    </r>
  </si>
  <si>
    <t>Identifikácia osoby/osôb zastupujúcich organizačnú zložku:</t>
  </si>
  <si>
    <r>
      <t>Kontaktné údaje a adresa na doručovanie písomností</t>
    </r>
    <r>
      <rPr>
        <b/>
        <i/>
        <sz val="12"/>
        <color indexed="8"/>
        <rFont val="Arial Narrow"/>
        <family val="2"/>
        <charset val="238"/>
      </rPr>
      <t/>
    </r>
  </si>
  <si>
    <t>Kontaktná osoba:</t>
  </si>
  <si>
    <t>1.4.1 Identifikácia organizačnej zložky PP 2 zodpovednej za realizáciu projektu</t>
  </si>
  <si>
    <t>1.4.2 Komunikácia PP 2 vo veci žiadosti o NFP</t>
  </si>
  <si>
    <t>1.5.1 Identifikácia organizačnej zložky PP 3 zodpovednej za realizáciu projektu</t>
  </si>
  <si>
    <t>1.5.2 Komunikácia PP 3 vo veci žiadosti o NFP</t>
  </si>
  <si>
    <t>Vyšší územný celok (NUTS III):</t>
  </si>
  <si>
    <t xml:space="preserve">Región (NUTS II): </t>
  </si>
  <si>
    <t>Parcelné čísla a súpisné čísla stavieb, na ktorých sa projekt realizuje (pozemok/budova):</t>
  </si>
  <si>
    <t>NUTS II - SR</t>
  </si>
  <si>
    <t>západné Slovensko</t>
  </si>
  <si>
    <t>stredné Slovensko</t>
  </si>
  <si>
    <t>východné Slovensko</t>
  </si>
  <si>
    <t>NUTS III - SR</t>
  </si>
  <si>
    <t>Trnavský samosprávny kraj</t>
  </si>
  <si>
    <t>Trenčiansky samosprávny kraj</t>
  </si>
  <si>
    <t>Žilinský samosprávny kraj</t>
  </si>
  <si>
    <t>NUTS II - ČR</t>
  </si>
  <si>
    <t>NUTS III - ČR</t>
  </si>
  <si>
    <t>Jihovýchod</t>
  </si>
  <si>
    <t>Střední Morava</t>
  </si>
  <si>
    <t>Moravskoslezsko</t>
  </si>
  <si>
    <t>Jihomoravský kraj</t>
  </si>
  <si>
    <t>Zlínský kraj</t>
  </si>
  <si>
    <t>Moravskoslezský kraj</t>
  </si>
  <si>
    <t>-</t>
  </si>
  <si>
    <t xml:space="preserve">Štát (NUTS I): </t>
  </si>
  <si>
    <t xml:space="preserve">Typ aktivity: </t>
  </si>
  <si>
    <t>Projektová aktivita:</t>
  </si>
  <si>
    <t>AKTIVITY</t>
  </si>
  <si>
    <t>Typ aktivity</t>
  </si>
  <si>
    <t xml:space="preserve">Analýza spoločných potrieb/výziev. </t>
  </si>
  <si>
    <t>Spoločné nástroje na podporu odborného vzdelávania v cezhraničnom regióne</t>
  </si>
  <si>
    <t>Príprava nových spoločných vzdelávacích programov/výstupov.</t>
  </si>
  <si>
    <t>Príprava inovovaných spoločných vzdelávacích programov/výstupov.</t>
  </si>
  <si>
    <t xml:space="preserve">Testovanie vytvorených spoločných vzdelávacích programov/výstupov v praxi a vyhodnotenie efektivity[1] (napr. prostredníctvom školení, skúšobných lekcií, spoločných prác).  </t>
  </si>
  <si>
    <t xml:space="preserve">Zavedenie (využitie) vytvorených spoločných vzdelávacích programov/výstupov do praxe a vyhodnotenie efektivity1 (zavedenie do procesu výučby). </t>
  </si>
  <si>
    <t>Vytvorené spoločné prvky systému vzdelávania aplikované v cezhraničnom regióne</t>
  </si>
  <si>
    <t>Zavedenie a využitie e-learningu.</t>
  </si>
  <si>
    <t xml:space="preserve">Vydanie/tlač pracovných listov/ pracovných zošitov, učebníc/učebných textov/metodických príručiek. </t>
  </si>
  <si>
    <t>Školenie/tréning doktorandov/pedagógov.</t>
  </si>
  <si>
    <t>Počet účastníkov cezhraničných programov spoločného vzdelávania a odbornej prípravy na podporu zamestnanosti mladých ľudí, možnosti vzdelávania a vyššieho odborného vzdelávania (spoločný pre EÚS č. 46)</t>
  </si>
  <si>
    <t>Výmenné stáže doktorandov/pedagógov.</t>
  </si>
  <si>
    <t>Výmenné stáže/pobyty žiakov/študentov.</t>
  </si>
  <si>
    <t>Realizácia seminárov.</t>
  </si>
  <si>
    <t>Spoločná konferencia.</t>
  </si>
  <si>
    <t xml:space="preserve">Prezentácia spoločných výstupov/propagácia (doplnková aktivita).  </t>
  </si>
  <si>
    <t>Vydanie/tlač publikačných výstupov.</t>
  </si>
  <si>
    <t>Obstaranie vybavenia potrebného k príprave/zavedeniu spoločných programov/výstupov.</t>
  </si>
  <si>
    <t>Stavebné práce/úpravy súvisiace so zavedením spoločných vzdelávacích programov/výstupov.</t>
  </si>
  <si>
    <t>Obstaranie nehnuteľností súvisiacich so zavedením spoločných vzdelávacích programov/výstupov.</t>
  </si>
  <si>
    <t>Spracovanie štúdie k systematizácii spolupráce medzi vzdelávacími inštitúciami a zamestnávateľmi</t>
  </si>
  <si>
    <t>Spracovanie spoločnej stratégie</t>
  </si>
  <si>
    <t>Spracovanie spoločnej analýzy/štúdie  v oblasti priblíženia ponuky vzdelávania a potrieb trhu práce za podmienky ich reálneho uplatnenia</t>
  </si>
  <si>
    <t>Spracovanie spoločnej koncepcie smerujúcej k zlepšeniu postavenia absolventov na cezhraničnom trhu práce</t>
  </si>
  <si>
    <t>Aktivita smerujúca k odstráneniu bariér pri uznávaní kvalifikácií medzi oboma členskými štátmi</t>
  </si>
  <si>
    <t>Spracovanie spoločnej databázy</t>
  </si>
  <si>
    <t>Poriadení vybavení nevyhnutného pre realizáciu praxe/výučby</t>
  </si>
  <si>
    <t>Vytvorenie spoločného informačného/manažérskeho systému</t>
  </si>
  <si>
    <t>Realizácia spoločnej vzdelávacej aktivity v spolupráci s inštitúciami trhu práce</t>
  </si>
  <si>
    <t>Spoločná príprava konceptu praktickej výučby v podnikoch či inštitúciách (napr. koncepty duálneho vzdelávania)</t>
  </si>
  <si>
    <t>Aktivity k zavádzaní opatrení / realizácia stratégie</t>
  </si>
  <si>
    <t>Realizácia zavedenia potrebných prvkov teórie/praxe do výučby zo strany zamestnávateľov (aj formou firemných škôl)</t>
  </si>
  <si>
    <t>Realizácia cezhraničných stáží a praxí  žiakov a študentov škôl u potenciálnych zamestnávateľov</t>
  </si>
  <si>
    <t>Spracovanie analýzy potrieb zamestnávateľov v cezhraničnom regióne</t>
  </si>
  <si>
    <t>Vydanie/tlač publikačných výstupov</t>
  </si>
  <si>
    <t>Prezentácia spoločných výstupov/propagácia (doplnková aktivita)</t>
  </si>
  <si>
    <t>Realizácia spoločného seminára/konferencie/okrúhleho stola</t>
  </si>
  <si>
    <t>Realizácia propagačného/informačného/osvetového opatrení smerovaného voči zamestnávateľom v spoločnom regióne</t>
  </si>
  <si>
    <t>Príprava a realizácia výmenného pobytu/stáže pedagógov</t>
  </si>
  <si>
    <t>Príprava a realizácia výmenného pobytu/stáže žiakov/študentov</t>
  </si>
  <si>
    <t>Nákup vybavenia potrebného pre realizáciu aktivít projektu</t>
  </si>
  <si>
    <t>Spracovaní výstupov z výmenného pobytu/stáže</t>
  </si>
  <si>
    <t>Stavebné úpravy súvisiace s umiestnením vybavenia pre realizáciu projektu</t>
  </si>
  <si>
    <t>Prezentačné a propagačné aktivity vo vzťahu k realizovanému projektu (iba doplnkovo)</t>
  </si>
  <si>
    <t>Vytvorenie pracovnej/expertnej skupiny</t>
  </si>
  <si>
    <t>Stretnutie pracovnej/ expertnej skupiny</t>
  </si>
  <si>
    <t>Vytvorenie partnerskej siete vzdelávacích inštitúcií a regionálnych zamestnávateľov za účelom rozvoja ľudských zdrojov v prihraničnom regióne</t>
  </si>
  <si>
    <t>Zavádzanie nových riešení a prístupov v oblasti rozvoja ľudských zdrojov</t>
  </si>
  <si>
    <t>Spracovanie spoločných plánov/koncepcií/ stratégií rozvoja ľudských zdrojov vrátane celoživotného vzdelávania</t>
  </si>
  <si>
    <t>Vytvorenie spoločnej databázy v oblasti rozvoja ľudských zdrojov</t>
  </si>
  <si>
    <t>Vytvorenie spoločnej informačnej platformy v oblasti  rozvoja ľudských zdrojov</t>
  </si>
  <si>
    <t>Vytvorenie spoločnej informačnej platformy v oblasti  celoživotného vzdelávania</t>
  </si>
  <si>
    <t>Tvorba kanálu/mechanizmu výmeny a zdieľania informácií a dát</t>
  </si>
  <si>
    <t>Definovanie spoločných tém, potrieb a problémov</t>
  </si>
  <si>
    <t>Dotazníkové šetrenie</t>
  </si>
  <si>
    <t>Zber dát</t>
  </si>
  <si>
    <t>Spracovanie externých posudkov/ hodnotení</t>
  </si>
  <si>
    <t>Realizácia okrúhlych stolov k prepojení  regionálnych aktérov v oblasti celoživotného vzdelávania</t>
  </si>
  <si>
    <t>Realizácia okrúhlych stolov k prepojení  regionálnych aktérov v oblasti rozvoja ľudských zdrojov</t>
  </si>
  <si>
    <t>Realizácia stretnutí  HR špecialistov pôsobiacich v príhraničnom území smerujúca k výmene skúseností/ know-how  a definícii potrieb trhu práce</t>
  </si>
  <si>
    <t>Realizácia spoločného seminára/ konferencie k problematike rozvoja ľudských zdrojov</t>
  </si>
  <si>
    <t xml:space="preserve">Realizácia spoločných propagačných materiálov k podpore rozvoja celoživotného vzdelávania </t>
  </si>
  <si>
    <t>Verejná prezentácia/ diskusia</t>
  </si>
  <si>
    <t xml:space="preserve">Prezentačné a propagačné aktivity vo vzťahu k realizovanému projektu </t>
  </si>
  <si>
    <t>Podporené partnerstvá v oblasti vzdelávania (vrátane celoživotného vzdelávania)</t>
  </si>
  <si>
    <t>Usporiadane spoločného veľtrhu prezentujúceho vzdelávacie aktivity a uplatniteľnosť na trhu práce (vrátane poriadení stánkov, ich vybavení, propagačných materiálov, poplatkov)</t>
  </si>
  <si>
    <t>Vytvorenie spoločnej internetovej prezentácie</t>
  </si>
  <si>
    <t>Realizácia spoločnej burzy príležitostí</t>
  </si>
  <si>
    <t>Vytvorenie spoločnej databázy</t>
  </si>
  <si>
    <t>Poriadenie vybavení v súvislosti s realizáciou prezentačných aktivít</t>
  </si>
  <si>
    <t>Realizácia spoločných konferencií/seminárov</t>
  </si>
  <si>
    <t>Realizácia spoločného prezentačného podujatí  k zvýšeniu povedomia žiakov a rodičov o ponuke vzdelávania najme v technických odboroch</t>
  </si>
  <si>
    <t>Účasť na veľtrhoch trhu práce (vrátane poriadení stánkov, ich vybavení, propagačných materiálov, poplatkov)</t>
  </si>
  <si>
    <t>Realizácia dní otvorených dverí</t>
  </si>
  <si>
    <t>Vytvorenie propagačných materiálov</t>
  </si>
  <si>
    <t>Realizácia konzultácií a poradenstva</t>
  </si>
  <si>
    <t>Vytvorenie siete vzdelávacích inštitúcií a zamestnávateľov k prenosu skúseností, požiadaviek trhu práce na vzdelávací systém, zaistenie odborných stáží priamo u zamestnávateľov, zdielaní potrebnej infraštruktúry, zdielaní dát a informácií</t>
  </si>
  <si>
    <t>Spracovanie spoločných metodík</t>
  </si>
  <si>
    <t>Využitie spoločne pripravených foriem výučby (workshopy pre žiakov a študentov, skúšobné lekcie, spoločné práce žiakov/študentov)</t>
  </si>
  <si>
    <t>Vytvorenie prvkov spoločnej výučby orientovaného na reálne potreby trhu práce najme v technických oboroch</t>
  </si>
  <si>
    <t>Výmenné stáže žiakov/študentov za účelom získanie praxe pri využití nových technológií, zariadení a vzdelávacích postupov</t>
  </si>
  <si>
    <t>Školenie pedagógov za účelom získanie praxe pri využití nových technológií, zariadení a vzdelávacích postupov</t>
  </si>
  <si>
    <t>Výmenné stáže pedagógov za účelom získanie praxe pri využití nových technológií, zariadení a vzdelávacích postupov</t>
  </si>
  <si>
    <t xml:space="preserve">Stretnutia zainteresovaných osôb k vzájomnej výmene skúseností  a získaných poznatkov z realizácie projektu </t>
  </si>
  <si>
    <t>Príprava spoločných vzdelávacích výstupov/ programov</t>
  </si>
  <si>
    <t>Stavebné práce/ úpravy v súvislosti so skvalitnením vzdelávacej infraštruktúry</t>
  </si>
  <si>
    <t>Spracovanie projektovej/realizačnej dokumentácie</t>
  </si>
  <si>
    <t>Poriadenie vybavenia pre spoločnú odbornú prípravu</t>
  </si>
  <si>
    <t>Zaistenie prevádzky poriadeného vybavení  pre účely realizácie vzdelávacích aktivít projektu (materiál, energie, atď.)</t>
  </si>
  <si>
    <t>Prezentačné a propagačné aktivity vo vzťahu k realizovanému projektu</t>
  </si>
  <si>
    <t>Vytvorenie siete vzdelávacích inštitúcií a zamestnávateľov k prenosu skúseností, požiadaviek trhu práce na vzdelávací systém, zaistenie odborných stáží priamo u zamestnávateľov, zdieľanie potrebnej infraštruktúry, zdieľanie dát a informácií</t>
  </si>
  <si>
    <t>Zaistenie odborných stáží priamo u zamestnávateľov</t>
  </si>
  <si>
    <t>Aktivity na zavedenie e-learningovej formy celoživotného vzdelávania</t>
  </si>
  <si>
    <t>Aktivity na zavedenie nových programov celoživotného vzdelávania vo vzťahu k reálnym potrebám trhu práce</t>
  </si>
  <si>
    <t>Využitie spoločne pripravených foriem výučby (semináre pre a študentov, skúšobné lekcie, spoločné práce)</t>
  </si>
  <si>
    <t xml:space="preserve">Propagácia možností/ programov spoločného celoživotného vzdelávania (multimediálne, profesijné, osobný rozvoj, univerzity tretieho veku, atď.) </t>
  </si>
  <si>
    <t>Aktivity na zvyšovanie atraktívnosti a efektívnosti CŽV pre firmy</t>
  </si>
  <si>
    <t>Aktivity na zvyšovanie atraktívnosti a efektívnosti CŽV pre jednotlivcov</t>
  </si>
  <si>
    <t>Výmenné stáže pedagógov za účelom výmeny skúseností  pri vzdelávacích postupov v celoživotnom vzdelávaní</t>
  </si>
  <si>
    <t>Definícia spoločných potrieb trhu práce vo vzťahu k celoživotnému vzdelávaniu (napr. okrúhle stoly medzi zamestnávateľmi a poskytovateľmi celoživotného učenia a ďalšími aktérmi trhu práce)</t>
  </si>
  <si>
    <t>Spracovanie koncepcie/plánu spoločných aktivít pre rozvoj CŽV</t>
  </si>
  <si>
    <t>Poriadenie vybavenia k zavedeniu programov celoživotného vzdelávania/ inovatívnych prístupov</t>
  </si>
  <si>
    <t>Vytvorenie pracovného/expertného tímu</t>
  </si>
  <si>
    <t>Stretnutie pracovného/expertného tímu</t>
  </si>
  <si>
    <t>Príprava a zavedenie opatrení k včasnému overovaní produktov, schopností vyspelej výroby a prvovýroby najme v oblasti kľúčových technológií a technológií pre všeobecné použite</t>
  </si>
  <si>
    <t>Príprava a zavedenie podnikových investícií do výskumu a inovácií</t>
  </si>
  <si>
    <t>Aktivity na vytváranie väzieb a súčinnosti medzi podnikmi a strediskami výskumu a vývoja a vysokými školami</t>
  </si>
  <si>
    <t>Realizácia aplikovaného výskumu/ vývoja na základe definície požiadaviek s dorazom na zapojenie stredísk  výskumu/vývoja a vysokých škôl  (vlastný výskum, kolektívny a predkonkurenčný vývoj)</t>
  </si>
  <si>
    <t>Realizácia znalostného transferu</t>
  </si>
  <si>
    <t>Príprava spoločných projektov</t>
  </si>
  <si>
    <t>Vytvorení spoločných databází</t>
  </si>
  <si>
    <t>Definícia požiadaviek podnikateľského sektoru na aplikovaný výskum/vývoj</t>
  </si>
  <si>
    <t>Nákup expertných služieb v oblasti aplikovaného výskumu/vývoja (meranie, skúšky, výpočty, konzultácie, transfer duševného vlastníctva) s cieľom zahájenia/zintenzívnenia inovačných aktivít MSP</t>
  </si>
  <si>
    <t>Nákup licencií, patentov</t>
  </si>
  <si>
    <t>Príprava realizačnej dokumentácie ( stavebná dokumentácia)</t>
  </si>
  <si>
    <t>Stavebné úpravy v súvislosti s obstaraním vybavenia</t>
  </si>
  <si>
    <t>Obstaranie vybavenia v súvislosti s realizáciou prenosu výsledkov aplikovaného výskumu/vývoja</t>
  </si>
  <si>
    <t>Podporené partnerstvá zamerané na posilnenie regionálnych inovačných systémov</t>
  </si>
  <si>
    <t>Počet podnikov spolupracujúcich s výskumnými inštitúciami (spoločný pre EÚS č. 26)</t>
  </si>
  <si>
    <t>Opatrenia na zvýšenie spolupráce medzi inštitúciami výskumu a vývoja a produktívnym sektorom</t>
  </si>
  <si>
    <t>Stretnutie pracovného/expertného  tímu</t>
  </si>
  <si>
    <t>Aktivity pre vytvorenie cezhraničnej siete/klastru podporujúci rozvoj perspektívnych odvetví a oblastí</t>
  </si>
  <si>
    <t>Budovanie cezhraničných výskumných centier</t>
  </si>
  <si>
    <t>Realizácia strategicky významné aktivity v oblasti vývoja /inovácie nových produktov/služieb pre MSP</t>
  </si>
  <si>
    <t>Realizácia strategicky významné aktivity v oblasti zlepšenia podnikových procesov, vrátane produktových certifikácií pre MSP</t>
  </si>
  <si>
    <t>Realizácia strategicky významné aktivity v oblasti vývoja /inovácie výrobných procesov  pre MSP</t>
  </si>
  <si>
    <t>Aktivity na vytváranie väzieb a súčinnosti medzi podnikmi a strediskami výskumu a vývoja s vysokými školami</t>
  </si>
  <si>
    <t>Realizácia nástroja identifikácie spoločných potrieb produktívneho sektora a včasnú orientáciu výskumných a vývojových aktivít na perspektívne odvetvia a oblasti</t>
  </si>
  <si>
    <t>Vytvorenie spoločných metodík a hodnotenia</t>
  </si>
  <si>
    <t>Definícia spoločných potrieb produktívneho sektora  vo vzťahu k včasnej orientácii výskumných a vývojových aktivít na perspektívne oblasti a odvetvia</t>
  </si>
  <si>
    <t>Príprava nástroja identifikácie spoločných potrieb produktívneho sektora a včasnú orientáciu výskumných a vývojových aktivít na perspektívne odvetvia a oblasti</t>
  </si>
  <si>
    <t>Poriadenie vybavenia – nákup technológií nevyhnutných pre zavedenie a prevádzku realizovaných nástrojov identifikácie spoločných potrieb produktívneho sektora a včasnú orientáciu výskumných a vývojových aktivít na perspektívne odvetvia a oblasti.</t>
  </si>
  <si>
    <t>Spracovanie stratégie rozvoja v oblasti inteligentného rozvoja a využívania inovácií v cezhraničnom regióne</t>
  </si>
  <si>
    <t>Vytvorenie pracovného/expertného tímu s dorazom na súčinnosť  medzi podnikmi a strediskami výskumu a vývoja s vysokými školami</t>
  </si>
  <si>
    <t>Vytvorenie spoločných databáz</t>
  </si>
  <si>
    <t>Definícia potrieb cezhraničného územia v oblasti inteligentného rozvoja a využívania inovácií</t>
  </si>
  <si>
    <t>Spracovanie analytickej časti</t>
  </si>
  <si>
    <t>Spracovanie expertných posudkov/hodnotení</t>
  </si>
  <si>
    <t>Nákup služieb špecializovaného poradenstva v oblasti strategické riadenie a managment</t>
  </si>
  <si>
    <t>Aktivity subjektov inovačnej infraštruktúry (podnikateľských inovačných centier, vedecko-technických parkov) v oblasti zvyšovania absorpčnej kapacity cezhraničného územia</t>
  </si>
  <si>
    <t>Aktivity pre vytvorenie cezhraničnej siete/klastru a otvorených inovácií inteligentnou špecializáciou</t>
  </si>
  <si>
    <t>Internacionalizácia klastrov podporujúcich rozvoj perspektívnych odvetví a oblastí</t>
  </si>
  <si>
    <t>Vytvorenie/ zdieľanie spoločných metodík a hodnotenia</t>
  </si>
  <si>
    <t>Vytvorenie/ zdieľanie spoločných databáz</t>
  </si>
  <si>
    <t>Realizácia spoločného technického a aplikovaného výskumu/vývoja/ pilotných projektov s dorazom na využitie stávajúcej infraštruktúry výskumu, vývoja a inovácií</t>
  </si>
  <si>
    <t>Realizácia opatrení optimalizácie spoločného využitia existujúcej infraštruktúry výskumu, vývoja a inovácií</t>
  </si>
  <si>
    <t>Spracovanie štúdií/koncepcií optimalizácie spoločného využitia existujúcej infraštruktúry výskumu, vývoja a inovácií</t>
  </si>
  <si>
    <t xml:space="preserve">Stavebné úpravy v súvislosti s obstaraním vybavenia </t>
  </si>
  <si>
    <t>Poriadenie vybavení v súvislosti s realizáciou prenosu výsledkov aplikovaného výskumu/vývoja</t>
  </si>
  <si>
    <t>Aktivity na vytváranie väzieb a súčinnosti medzi podnikmi a prevádzkovateľmi inovačnej infraštruktúry (podnikateľské inkubátory, vedecko-technické parky a inovačné centrá)</t>
  </si>
  <si>
    <t>Aplikácia nástrojov podpory v oblasti využívania výsledkov výskumu a vývoja (inovačných voucherov/ iných)</t>
  </si>
  <si>
    <t>Vytvorenie/ zdieľanie spoločných databází</t>
  </si>
  <si>
    <t>Nákup poradenských služieb pre MSP poskytované prevádzkovateľmi inovačnej infraštruktúry (podnikateľské inkubátory, vedeckotechnické parky a inovačné centrá)</t>
  </si>
  <si>
    <t>Príprava nástrojov podpory v oblasti využívania výsledkov výskumu a vývoja (inovačných voucherov/ iných)</t>
  </si>
  <si>
    <t>Poriadenie vybavenia – nákup technológií nevyhnutných pre zavedenie a prevádzku realizovaných nástrojov podpory v oblasti využívania výsledkov výskumu a vývoja</t>
  </si>
  <si>
    <t>Rekonštrukcia/ revitalizácia/vybudovanie turisticky atraktívnych objektov kultúrneho/ prírodného dedičstva (stavebné práce)</t>
  </si>
  <si>
    <t>Obstaranie vybavenia rekonštruovaných/revitalizovaných/vybudovaných objektov kultúrneho/ prírodného dedičstva</t>
  </si>
  <si>
    <t>Vybudovanie turisticky atraktívnych objektov pre zatraktívnenie prírodného dedičstva (stavebné práce)</t>
  </si>
  <si>
    <t xml:space="preserve">Obstaranie vybavenia turisticky atraktívnych objektov pre zatraktívnenie prírodného dedičstva </t>
  </si>
  <si>
    <t>Realizácia vyhliadkových miest a infraštruktúry (rozhľadne, vyhliadkové mosty, atď.) podporujúce ďalšie využitie prírodného a kultúrneho dedičstvá</t>
  </si>
  <si>
    <t>Vytváranie a revitalizácia múzejných lebo výstavných expozícií  cezhraničného charakteru</t>
  </si>
  <si>
    <t xml:space="preserve">Stretnutie pracovného tímu </t>
  </si>
  <si>
    <t>Poriadenie nehnuteľností/pozemkov</t>
  </si>
  <si>
    <t>Spracovaní realizačnej/projektovej dokumentácie</t>
  </si>
  <si>
    <t>Propagačné materiály vo vzťahu k realizovanému objektu (iba doplnkovo)</t>
  </si>
  <si>
    <t>Prezentačné a propagačné aktivity vo vzťahu k realizovanému objektu (iba doplnkovo)</t>
  </si>
  <si>
    <t>Značenie vo vzťahu k realizovanému objektu</t>
  </si>
  <si>
    <t>Zhodnotené objekty kultúrneho a prírodného dedičstva</t>
  </si>
  <si>
    <t>Budovanie infraštruktúrnych prvkov bezbariérového prístupu  pre osoby so zníženou schopnosťou pohybu vrátanie zvukových, grafických a podobných navádzacích systémov</t>
  </si>
  <si>
    <t>Výstavba/rekonštrukcia vyhradených parkovacích staní pre hendikepované a ďalšie skupiny so špeciálnymi potrebami (rodiny s deťmi, seniori) pri prírodnej/kultúrnej pamiatke</t>
  </si>
  <si>
    <t>Výstavba/zvýšenie kapacity parkovísk pri významných turistických destináciách (potreba preukázania stávajúcej nedostatočnej kapacity)</t>
  </si>
  <si>
    <t xml:space="preserve">Výstavba/ revitalizácia oddychových zón  popri prírodných a kultúrnych pamiatkach </t>
  </si>
  <si>
    <t>Realizácia sprievodnej infraštruktúry a vybavenia/mobiliárov v riešenej lokalite (stojany pre bicykle, informačné tabule, odpočívadlá, prístrešky, atď.)</t>
  </si>
  <si>
    <t>Stretnutie pracovného tímu</t>
  </si>
  <si>
    <t>Obstaranie nehnuteľností/pozemkov</t>
  </si>
  <si>
    <t>Spracovanie realizačnej/projektovej dokumentácie</t>
  </si>
  <si>
    <t>Rozširovanie turistických informačných centier/ infobodov/ infostánkov/mestských informačných turistických systémov  za účelom preukázaného zvýšenia informovanosti o turistických atraktivitách cezhraničného regiónu</t>
  </si>
  <si>
    <t>Budovanie značenia prístupu k prírodným/kultúrnym pamiatkam</t>
  </si>
  <si>
    <t>Budovanie telematických a navigačných systémov k prírodným/kultúrnym pamiatkam</t>
  </si>
  <si>
    <t>Výstavba/rekonštrukcia cyklistických chodníkov a cyklotrás zlepšujúcich prístup a prepojenie kultúrne/prírodne významných lokalít v cezhraničnom regióne  vrátane doplnkovej infraštruktúry</t>
  </si>
  <si>
    <t>Výstavba/rekonštrukcia turistických chodníkov, tematických náučných chodníkov, alebo špecifických chodníkov a trás pre športovú turistiku (in-line, lyžiarske, vodácke, atď.) zlepšujúcich prístup a prepojenie kultúrne/prírodne významných lokalít v cezhraničnom regióne  vrátane doplnkovej infraštruktúry</t>
  </si>
  <si>
    <t>Spracovanie spoločných štúdií prístupu a prepojenia kultúrne/prírodne významných lokalít v cezhraničnom regióne</t>
  </si>
  <si>
    <t>Stretnutie odborného /expertného tímu</t>
  </si>
  <si>
    <t>Spracovanie odborných/expertných posudkov</t>
  </si>
  <si>
    <t>Verejná diskusia/ prezentácia</t>
  </si>
  <si>
    <t>Značenie cyklotrás, náučných a turistických chodníkov (iba doplnkovo)</t>
  </si>
  <si>
    <t>Celková dĺžka novovybudovaných alebo zmodernizovaných cyklistických ciest a turistických chodníkov</t>
  </si>
  <si>
    <t>Rekonštrukcia cestných úsekov II. a  III. triedy na zvýšenie dostupnosti lokalít s prírodnými/kultúrnymi pamiatkami (rekonštrukcia telesa vozovky, zlepšenie kvality povrchu vozovky)</t>
  </si>
  <si>
    <t xml:space="preserve">Realizácia opatrení smerujúcich k zmene technických parametrov vozovky </t>
  </si>
  <si>
    <t>(zvýšenie únosnosti, prejazdnosti, odstránení nebezpečných  a úzkych hrdiel)</t>
  </si>
  <si>
    <t>Výstavba/rekonštrukcia/obnova  súčastí cestných komunikácií – cestných prvkov (mosty, podjazdy, nadjazdy) pre zvýšenie návštevnosti kultúrnych/prírodných pamiatok najmä formou verejnej dopravy</t>
  </si>
  <si>
    <t>Budovanie telematických a navigačných systémov k prírodným/kultúrnym pamiatkam (iba doplnkovo)</t>
  </si>
  <si>
    <t>Celková dĺžka zrekonštruovaných alebo zmodernizovaných ciest (spoločný EÚS č. 14)</t>
  </si>
  <si>
    <t>Realizácia spoločných regionálnych/ tematických kampaní propagujúcich prírodné a kultúrne atraktivity spoločného územia</t>
  </si>
  <si>
    <t>Realizácia spoločných mediálnych produktov propagujúcich spoločné území a jeho atraktivity</t>
  </si>
  <si>
    <t>Organizácia aktivít propagujúcich spoločné územie ako turistickú destináciu a podporujúcich rozvoj cestovného ruchu v ňom</t>
  </si>
  <si>
    <t>Príprava a realizácia spoločných produktov destinačného managementu</t>
  </si>
  <si>
    <t>Poriadenie a distribúcia propagačných materiálov a nástrojov publicity pre širokú verejnosť lebo zameraných na špecifické cieľové skupiny</t>
  </si>
  <si>
    <t>Spracovanie spoločného realizačného zámeru tematického produktu</t>
  </si>
  <si>
    <t>Spracovanie spoločnej komunikačnej stratégie/ marketingovej koncepcie  zapojených objektov</t>
  </si>
  <si>
    <t>Spracovanie tematickej koncepcie zameranej na špecifické segmenty cestovného ruchu/vymedzenou skupinu atraktivít/špecifickú cieľovú skupinu</t>
  </si>
  <si>
    <t>Spracovanie územnej koncepcie riešiacej celkové využitie prírodných a kultúrnych zdrojov vo vymedzenom cezhraničnom území</t>
  </si>
  <si>
    <t>Spoločná účasť na veľtrhoch a obdobných prezentačných aktivitách cestovného ruchu vrátane poriadení nevyhnutných propagačných predmetov dlhodobé povahy (bannery, propagačné stany)</t>
  </si>
  <si>
    <t>Poriadenie vybavení  za účelom realizácie propagačných a prezentačných aktivít realizovaných produktov cestovného ruchu</t>
  </si>
  <si>
    <t>Vytvorené ucelené produkty zhodnocujúce kultúrne a prírodné dedičstvo</t>
  </si>
  <si>
    <t>Aplikácie komunikačnej stratégie/ marketingovej koncepcie zavedenia služieb podporujúcich využívanie potenciálu kultúrneho a prírodného dedičstva</t>
  </si>
  <si>
    <t>Využitie mobilných technológií pre prezentáciu a propagáciu turistických atraktivít regiónu (audio sprievodca, GPS technológie, QR kódy)</t>
  </si>
  <si>
    <t>Realizácie publicity a propagácie pomocou webových stránok, sociálnych sietí a ďalších inovatívnych spôsobov propagácie a publicity</t>
  </si>
  <si>
    <t>Príprava špecifických nástrojov podpory cestovného ruchu – turistické karty, rodinné pasy, atď.</t>
  </si>
  <si>
    <t>Organizácia aktivít propagujúcich spoločné územie ako turistickú destináciu a podporujúcich rozvoj turizmu v ňom</t>
  </si>
  <si>
    <t>Spracovanie spoločnej komunikačnej stratégie/ marketingovej koncepcie  zavedenia služieb podporujúcich využívanie potenciálu kultúrneho a prírodného dedičstva</t>
  </si>
  <si>
    <t xml:space="preserve">Poriadenie vybavenia – nákup technológií nevyhnutných pre zavedenie a prevádzku realizovaných nástrojov podpory cestovného ruchu </t>
  </si>
  <si>
    <t>Poriadenie vybavenia pre realizáciu opatrení propagácie služieb</t>
  </si>
  <si>
    <t>Aktivity na prezentáciu prírodného a kultúrneho dedičstva realizované vo forme doplnkových aktivít.</t>
  </si>
  <si>
    <t>Spracovanie štúdií/koncepcií pre efektívnejší výkon starostlivosti o cezhraničné prírodne hodnotné územia</t>
  </si>
  <si>
    <t>Spracovanie plánov alebo zásad starostlivosti o cezhraničné prírodne hodnotné územia</t>
  </si>
  <si>
    <t>Spracovanie súborov doporučených opatrení/záchranných programov</t>
  </si>
  <si>
    <t>Vytvorenie pracovného/expertného tímu v oblasti starostlivosti o cezhraničné prírodne územia</t>
  </si>
  <si>
    <t>Definícia požiadaviek na efektívnejší výkon starostlivosti o cezhraničné prírodne hodnotné územia</t>
  </si>
  <si>
    <t>Realizácia okrúhleho stolu</t>
  </si>
  <si>
    <t>Terénny prieskum</t>
  </si>
  <si>
    <t>Vyznačenie lokalít v terénu</t>
  </si>
  <si>
    <t>Realizácia spoločnej konferencie</t>
  </si>
  <si>
    <t>Verejná diskusia</t>
  </si>
  <si>
    <t>Vydanie publikačných výstupov</t>
  </si>
  <si>
    <t>Systémové nástroje na zvýšenie efektívnosti ochrany prírody a biodiverzity</t>
  </si>
  <si>
    <t>Návrh a realizácia opatrení spojených s implementáciou sústavy Natura 2000</t>
  </si>
  <si>
    <t>Realizácia špeciálnej starostlivosti o vzácne biotopy s cieľom zlepšenia ich kvality a druhového zloženia (vrátane obmedzovania expanzívnych a invazívny druhov) v cezhraničnom území</t>
  </si>
  <si>
    <t>Eradikácia / regulácia invazívnych druhov (kosenie, výrez, odchyt či odlov, aplikácia biocídov apod., bezpečná likvidácia biomasy aj.)</t>
  </si>
  <si>
    <t>Realizácia starostlivosti o lesné spoločenstvá cielená na zachovanie lebo zlepšenie ich štruktúry, druhového zložení</t>
  </si>
  <si>
    <t>Realizácia starostlivosti cielená na podporu vzácnych druhov a ich biotopov, obnovu a tvorbu cenných stanovíšť</t>
  </si>
  <si>
    <t>Realizácia opatrení na podporu druhov v urbanizovanom aj. antropogénne ovplyvnenom prostredí</t>
  </si>
  <si>
    <t>Vytvorenie pracovného/expertného tímu v oblasti zlepšenia stavu druhov a biotopov</t>
  </si>
  <si>
    <t>Zber informácií a dát</t>
  </si>
  <si>
    <t>Hodnotenie rizík</t>
  </si>
  <si>
    <t>Hodnotenie efektivity opatrenia</t>
  </si>
  <si>
    <t>Mapovaní a monitoring  a príprava metodík a koncepčných dokumentov pre obmedzovanie inváznych druhov</t>
  </si>
  <si>
    <t>Realizácia opatrení k uchovaní a zvyšovaní početnosti druhov, realizovaná predovšetkým prostredníctvom záchrany druhov a ekosystémov a vytváraní vhodných podmienok pro ich ďalší existenciu</t>
  </si>
  <si>
    <t>Realizácia opatrení k minimalizácii a predchádzanie škodám spôsobeným silne a kriticky ohrozenými obzvlášť chránenými druhy živočíchov na komunikáciách, vodohospodárskych objektoch, pôdohospodárskych a lesných kultúrach, chovoch rýb a včiel</t>
  </si>
  <si>
    <t>Realizácia špeciálnej starostlivosti zameraná na podporu biodiverzity v chránených územiach, podporu cieľových stanovíšť a druhov</t>
  </si>
  <si>
    <t>Investície do zvyšovaní adaptívnych schopností ekosystémov a druhov na rastúcej fragmentácii krajiny, ďalší antropogénne vplyvy a na záťažové faktory životného prostredia</t>
  </si>
  <si>
    <t>Budovanie/ obnova prvkov pre interpretáciu chránených území (informační panely, náučné chodníky, návštevnícka strediska apod.),</t>
  </si>
  <si>
    <t>Realizácia opatrení na predchádzanie zavlečeniu, regulácii a likvidácii populácií inváznych druhov rastlín a živočíchov</t>
  </si>
  <si>
    <t>Realizácia opatrení navrhnutých v rámci schválených komplexných pozemkových úprav zameraných na výsadby zelene v krajine a ochranu pôdy.</t>
  </si>
  <si>
    <t>Tvorba informačných a technických nástrojov k ochrane druhov a stanovíšť</t>
  </si>
  <si>
    <t xml:space="preserve">Stretnutie projektového tímu </t>
  </si>
  <si>
    <t>Vzdelávacie semináre pre verejnosť</t>
  </si>
  <si>
    <t>Realizácia aktivít verejnej osvety</t>
  </si>
  <si>
    <t>Spracovanie plánov/projektov budovanie ekostabilizačných prvkov v cezhraničnom území</t>
  </si>
  <si>
    <t>Budovanie ekostabilizačných prvkov v krajine</t>
  </si>
  <si>
    <t>Investície do obnovy častí prírodných stanovíšť za účelom rozšírení veľkosti chránenej oblasti, zväčšenie oblasti k hľadaní potravy, rozmnožovaní a odpočinku týchto druhov a za účelom uľahčenia ich migrovaní/rozšírení</t>
  </si>
  <si>
    <t>Investície do krajinných prvkov prispievajúcich k prispôsobení sa zmenám klímy lebo ich zmiernení v cezhraničnom regióne</t>
  </si>
  <si>
    <t>Investície do umelých prvkov zelenej infraštruktúry (ekodukty, ekomosty) v cezhraničnom  regióne</t>
  </si>
  <si>
    <t>Investície do multifunkčných oblastí s cieľom využívania pôdy</t>
  </si>
  <si>
    <t>Vytvorenie pracovného/expertného tímu v oblasti budovania ekostabilizačných prvkov v krajine a zelenej infraštruktúry</t>
  </si>
  <si>
    <t>Nákup pozemkov</t>
  </si>
  <si>
    <t>Projektová/stavebná dokumentácia</t>
  </si>
  <si>
    <t>Zavedené ekostabilizačné prvky v krajine</t>
  </si>
  <si>
    <t>Celkový povrch rekultivovanej pôdy (spoločný pre EÚS č. 22)</t>
  </si>
  <si>
    <t>Vytvorenie spoločného riadiaceho/ manažérskeho systému</t>
  </si>
  <si>
    <t>Spracovanie cezhraničných plánov riadenia/manažmentu prírodne hodnotných území ich vybraných častí a okolitého územia (vrátane chránených území)</t>
  </si>
  <si>
    <t>Spracovanie plánov lebo zásad starostlivosti o cezhraničné prírodne hodnotné územia</t>
  </si>
  <si>
    <t>Spracovanie súborov doporučených opatrení/záchranných programov v starostlivosti o cezhraničné prírodne hodnotné územia</t>
  </si>
  <si>
    <t>Realizácia spoločných cezhraničných plánov riadenia/manažmentu prírodne hodnotných území ich vybraných častí a okolitého územia (vrátane chránených území)</t>
  </si>
  <si>
    <t>Vytvorenie pracovného/expertného tímu v oblasti riadenia/managementu prírodne hodnotných území v cezhraničnom regióne</t>
  </si>
  <si>
    <t>Poriadenie vybavení/ technológií nevyhnutného k realizácii spoločných cezhraničných plánov riadenia/manažmentu prírodne hodnotných území</t>
  </si>
  <si>
    <t>Realizácia investícií nevyhnutných pri realizácii spoločných cezhraničných plánov riadenia/manažmentu prírodne hodnotných území</t>
  </si>
  <si>
    <t>Spracovanie spoločných štúdií /koncepcií/stratégií v oblasti starostlivosti a ochrany životného prostredia</t>
  </si>
  <si>
    <t>Vytvorenie pracovného/expertného tímu v oblasti starostlivosti o cezhraničné prírodne významne územia</t>
  </si>
  <si>
    <t>Aktivity na vytváranie väzieb a súčinnosti medzi výskumnými inštitúciami, organizáciami ochrany prírody a realizátormi ochrany prírody</t>
  </si>
  <si>
    <t>Nákup poradenských a expertných služieb v oblasti výskumu podporujúce zlepšenie cezhraničnej starostlivosti a ochrany o prírodne významné územia</t>
  </si>
  <si>
    <t>Realizácia spoločných výskumných aktivít v cezhraničnom priestore v oblasti starostlivosti a ochrany životného prostredia</t>
  </si>
  <si>
    <t>Poriadenie vybavenia nevyhnutného pre realizáciu spoločných výskumných aktivít</t>
  </si>
  <si>
    <t>Stavebné úpravy realizované v súvislosti s umiestnením a prevádzkou vybavenia/technológií pre realizáciu spoločných výskumných aktivít</t>
  </si>
  <si>
    <t>Projektová/realizačná dokumentácia</t>
  </si>
  <si>
    <t>Vytvorenie/zdieľanie spoločných metodík a hodnotenia</t>
  </si>
  <si>
    <t>Vytvorenie/zdieľanie spoločných databáz</t>
  </si>
  <si>
    <t>Vytvorenie spoločných riadiacich/manažérskych systémov</t>
  </si>
  <si>
    <t>Stretnutie projektového tímu</t>
  </si>
  <si>
    <t>Stretnutie pracovného /expertného tímu</t>
  </si>
  <si>
    <t>Realizácia okrúhlych stolov</t>
  </si>
  <si>
    <t>Realizácia vzdelávacích seminárov</t>
  </si>
  <si>
    <t>Realizácia spoločných konferencií</t>
  </si>
  <si>
    <t>Verejná prezentácia/debata</t>
  </si>
  <si>
    <t>Vyznačenie lokalít</t>
  </si>
  <si>
    <t>Poriadené vybavení/technológií/zariadení nevyhnutného pre realizáciu monitoringu a vyhodnocovania stavu ŽP</t>
  </si>
  <si>
    <t>Príprava projektovej/realizačnej dokumentácie</t>
  </si>
  <si>
    <t>Spracovanie spoločných plánov/ štúdií k téme aktivity</t>
  </si>
  <si>
    <t>Monitoring procesov eróznej ohrozenosti</t>
  </si>
  <si>
    <t>Vytvorenie spoločných informačných systémov</t>
  </si>
  <si>
    <t>Vytvorenie spoločných riadiacich a manažérskych systémov</t>
  </si>
  <si>
    <t>Vytvorenie komplexného protierózneho opatrenia</t>
  </si>
  <si>
    <t>Realizácia organizačných protieróznych opatrení  (vhodné umiestnenie rastlín, pásové pestovanie plodín, vhodný tvar a veľkosť pozemkov, vegetačné pásy, záchytné trávne pásy)</t>
  </si>
  <si>
    <t>Realizácia opatrení pre zvýšenie schopnosti zadržiavanie vody v pôde</t>
  </si>
  <si>
    <t>Koordinačné opatrenia s protipovodňovými plánmi</t>
  </si>
  <si>
    <t>Realizácia opatrení pre obnovu pôdotvorného procesu</t>
  </si>
  <si>
    <t>Realizácia agrotechnických a vegetačných protieróznych opatrení (pôdoochranná kultivácia, protierózna orba, protierózne satie kukurice, protierózna ochrana zemiakov)</t>
  </si>
  <si>
    <t>Realizácia technických protieróznych opatrení (terénne urovnanie, průlehy, priekopy, terasy, hrádze, protierózne nádrže, protierózne cesty)</t>
  </si>
  <si>
    <t>Realizácia opatrení na kultiváciu/rekultiváciu pôdy</t>
  </si>
  <si>
    <t>Definícia spoločných problémov a výziev v téme aktivity</t>
  </si>
  <si>
    <t>Spracovanie expertných posudkov/hodnotenie v téme aktivity</t>
  </si>
  <si>
    <t>Verejná prezentácia</t>
  </si>
  <si>
    <t>Poriadenie zariadení</t>
  </si>
  <si>
    <t>Poriadenie vybavení</t>
  </si>
  <si>
    <t>Opatrenia publicity</t>
  </si>
  <si>
    <t>Vytvorení spoločných plánov rozvoja</t>
  </si>
  <si>
    <t>Spracovanie spoločnej štúdie</t>
  </si>
  <si>
    <t>Spoločná konferencia/seminár</t>
  </si>
  <si>
    <t>Realizácia okrúhleho stola</t>
  </si>
  <si>
    <t>Tvorba spoločnej informačnej platformy</t>
  </si>
  <si>
    <t>Spracovanie strategickej časti</t>
  </si>
  <si>
    <t>Spracovanie expertných posudkov a hodnotení</t>
  </si>
  <si>
    <t>Obstaranie vybavenia za účelom zaistenie prevádzky spoločných informačných platforiem a riadiacich a manažérskych systémov</t>
  </si>
  <si>
    <t>Partneri aktívne zapojení do spoločných aktivít</t>
  </si>
  <si>
    <t>Vytvorenie spoločnej cezhraničnej databázy</t>
  </si>
  <si>
    <t xml:space="preserve">Usporiadanie spoločných aktivít v kulturno-rekreačnej/ športovej oblasti </t>
  </si>
  <si>
    <t>Usporiadanie spoločnej spoločenskej aktivity podporujúcej identitu a tradície</t>
  </si>
  <si>
    <t>Realizácia spoločných verejných vzdelávacích aktivít</t>
  </si>
  <si>
    <t xml:space="preserve">Aktivita smerujúca k propagácii cezhraničnej spolupráce a spoločného územia (spoločné publikácie, internetové stránky) </t>
  </si>
  <si>
    <t>Realizácia/ prepojenie spoločných informačných systémov, databáz s cieľom zlepšenia správy a ďalšieho rozvoja prihraničnej oblasti</t>
  </si>
  <si>
    <t>Realizácia školiaceho/vzdelávacieho  programu pre organizačné štruktúry v oblastiach efektívnej správy, vzdelávania, kultúrneho a prírodného dedičstva</t>
  </si>
  <si>
    <t xml:space="preserve">Obstaranie vybavenia v súvislosti s realizáciou aktivít k zvyšovaní inštitucionálnych kapacít a zručností organizačných štruktúr v oblastiach efektívnej správy, vzdelávania, kultúrneho a prírodného dedičstva </t>
  </si>
  <si>
    <t>Stavebné úpravy realizované v súvislosti s realizáciou s umiestnením a prevádzkou vybavenia</t>
  </si>
  <si>
    <t>Obstaranie vybavenia</t>
  </si>
  <si>
    <t>Spracovanie spoločného plánu rozvoja spolupráce</t>
  </si>
  <si>
    <t>Usporiadanie spoločnej prezentačnej aktivity</t>
  </si>
  <si>
    <t>Usporiadanie spoločných konzultácií</t>
  </si>
  <si>
    <t>Usporiadanie spoločného školenia</t>
  </si>
  <si>
    <t>Usporiadanie spoločnej konferencie</t>
  </si>
  <si>
    <t>Spoločné propagačné aktivity</t>
  </si>
  <si>
    <t>Vyhľadávanie spoločných príležitostí a kontaktov</t>
  </si>
  <si>
    <t>Spoločná príprava projektov</t>
  </si>
  <si>
    <t>Spracovaní spoločnej databázy</t>
  </si>
  <si>
    <t>Realizácia výmennej stáže /pobytu</t>
  </si>
  <si>
    <t>Spracovanie spoločných metodík/pracovných materiálov</t>
  </si>
  <si>
    <t>Vytvorenie spoločného riadiaceho a manažérskeho systému</t>
  </si>
  <si>
    <t>Stretnutia projektového tímu</t>
  </si>
  <si>
    <t>Spracovanie spoločného plánu rozvoja spolupráce v oblasti verejnej správy a celospoločensky prínosných oblastiach</t>
  </si>
  <si>
    <t>Realizácia okrúhleho stola v oblasti verejnej správy a celospoločensky prínosných oblastiach</t>
  </si>
  <si>
    <t>Aktivita spoločného plánovania/optimalizácie v oblasti verejnej správy a celospoločensky prínosných oblastiach</t>
  </si>
  <si>
    <t>Vytvorenie spoločnej siete</t>
  </si>
  <si>
    <t>Realizácia spoločnej konferencie v oblasti verejnej správy a celospoločensky prínosných oblastiach</t>
  </si>
  <si>
    <t>Spoločná kooperačná aktivita na výmenu skúseností a prenosu know –how medzi partnermi projektu</t>
  </si>
  <si>
    <t>Spoločná výmenná aktivita medzi partnermi projektu (realizácia záujmových aktivít, vzájomné poznanie, osveta, mimoškolské vzdelávanie, vzájomné návštevy)</t>
  </si>
  <si>
    <t>Spoločný vzdelávací program/seminár pre pracovníkov v oblasti verejnej správy a celospoločensky prínosných oblastiach</t>
  </si>
  <si>
    <t>Vytváranie spoločnej databázy</t>
  </si>
  <si>
    <t>Vytvorenie spoločného riadiaceho/  manažérskeho systému</t>
  </si>
  <si>
    <t xml:space="preserve">Usporiadanie spoločnej verejnej aktivity v kultúrno-rekreačnej/ športovej oblasti </t>
  </si>
  <si>
    <t>Vytvorenie stálej pracovnej skupiny/ tímu v oblasti verejnej správy a celospoločensky prínosných oblastiach</t>
  </si>
  <si>
    <t>Aktivity na podporu činnosti stálej pracovnej skupiny/tímu v oblasti verejnej správy a celospoločensky prínosných oblastiach</t>
  </si>
  <si>
    <t>Realizácia diskusného panelu  v oblasti verejnej správy a celospoločensky prínosných oblastiach</t>
  </si>
  <si>
    <t>Zavádzanie nových riešení a prístupov pri verejnej správe a v celospoločensky prínosných oblastiach</t>
  </si>
  <si>
    <t>Výmenná stáž pracovníkov v oblasti verejnej správy a celospoločensky prínosných oblastiach</t>
  </si>
  <si>
    <t>1.1</t>
  </si>
  <si>
    <t>1.2</t>
  </si>
  <si>
    <t>2.1</t>
  </si>
  <si>
    <t>2.2</t>
  </si>
  <si>
    <t>3.1</t>
  </si>
  <si>
    <t>Typ aktivity Žiadosti</t>
  </si>
  <si>
    <t>Typ aktivity:</t>
  </si>
  <si>
    <t xml:space="preserve">Popis: </t>
  </si>
  <si>
    <t xml:space="preserve">Počet cieľovej skupiny: </t>
  </si>
  <si>
    <t xml:space="preserve">A) Tvorba,  zavádzanie a overovanie nových a inovovaných spoločných vzdelávacích programov pre základné, stredné a vysoké školy s dôrazom na získanie kľúčových kompetencií požadovaných praxou. </t>
  </si>
  <si>
    <t>B) Systematická inštitucionálna spolupráca medzi vzdelávacími inštitúciami, inštitúciami pôsobiacimi v oblasti vzdelávania, zamestnávateľmi a úradmi práce s cieľom zvýšenia relevantnosti vzdelávania s ohľadom na potreby zamestnávateľov v cezhraničnom regióne.</t>
  </si>
  <si>
    <t xml:space="preserve">C) Podpora výmeny odborných poznatkov a skúseností, realizácia výmenných pobytov a stáží pre pedagogický personál, žiakov a študentov. </t>
  </si>
  <si>
    <t>D) Podpora vytvárania stratégií, partnerstiev a regionálnych „paktov“ pre rozvoj ľudských zdrojov, vrátane celoživotného vzdelávania.</t>
  </si>
  <si>
    <t>E) Zvyšovanie povedomia žiakov a rodičov o ponuke vzdelávania prostredníctvom služieb kariérnej orientácie a poradenstva, propagácie a zvýšenia atraktívnosti technických odborov a škôl (remeselné a prírodovedné odbory).</t>
  </si>
  <si>
    <t>F) Investície do skvalitnenia vzdelávacej infraštruktúry realizované len ako doplnkové aktivity s dôrazom na zavádzanie inovatívnych technológií, nových prvkov výučby, zvýšenie podielu praktickej prípravy, prvkov výučby orientovaných na reálne potreby trhu práce najmä v technických odboroch, vybavenie pre spoločnú odbornú prípravu.</t>
  </si>
  <si>
    <t>G) Tvorba spoločných programov celoživotného vzdelávania pre dospelú populácia, vrátane zavádzania nových prístupov k zvyšovaniu atraktívnosti a efektívnosti celoživotného vzdelávania pre firmy a jednotlivcov.</t>
  </si>
  <si>
    <t>A) Prenos výsledkov aplikovaného výskumu a vývoja do praxe a jeho ďalšia komercializácia subjektmi pôsobiacimi v cezhraničnom regióne (napr. aj v oblasti zelenej ekonomiky a zmeny klímy).</t>
  </si>
  <si>
    <t xml:space="preserve">B) Nástroje na efektívnu identifikáciu spoločných potrieb produktívneho sektora a včasnú orientáciu výskumných a vývojových aktivít na perspektívne odvetvia a oblasti. </t>
  </si>
  <si>
    <t>C) Príprava cezhraničných stratégií na podporu inteligentného rozvoja a využívania inovácií s ohľadom na ciele stanovené v národných stratégiách inteligentnej špecializácie a regionálnych inovačných stratégiách (obdobných dokumentoch).</t>
  </si>
  <si>
    <t>D) Optimalizácia a spolupráca pri využívaní existujúcej infraštruktúry výskumu, vývoja a inovácií pre potreby podnikateľskej základne v cezhraničnom regióne.</t>
  </si>
  <si>
    <t>E) Príprava a zavádzanie inovatívnych foriem podpory MSP v oblasti využívania výsledkov výskumu a vývoja, hlavne inovačné poukážky (vouchers) pre malé a stredné podniky.</t>
  </si>
  <si>
    <t xml:space="preserve">A) Investičné aktivity na zlepšenie technického stavu prírodných a kultúrnych pamiatok cezhraničného významu s cieľom ďalšieho využitia prírodného a kultúrneho dedičstva. </t>
  </si>
  <si>
    <t>B) Investičné a neinvestičné aktivity na zlepšenie prístupu k prírodným a kultúrnym pamiatkam (napr. značenie, oddychové zóny) realizované vo forme doplnkových aktivít. V rámci fondu malých projektov môžu byť implementované ako plnohodnotné aktivity.</t>
  </si>
  <si>
    <t>C) Plánovanie, príprava a budovanie cyklistických ciest a turistických chodníkov s dôrazom na zlepšenie prepojenia kultúrne a prírodne významných lokalít cezhraničnom regióne.</t>
  </si>
  <si>
    <t>D) Investičné aktivity na zvýšenie dostupnosti lokalít s prírodnými a kultúrnymi pamiatkami prostredníctvom zlepšenia stavu ciest II. a III. triedy (rekonštrukcia vybraných cestných úsekov, zlepšenie kvality povrchu vozoviek, obnova existujúcich a vybudovanie nových cestných prvkov).</t>
  </si>
  <si>
    <t>E) Činnosti podporujúce tvorbu ucelených tematických produktov založených na využívaní prírodného a kultúrneho dedičstva, t.j. spájanie viacerých objektov kultúrneho a prírodného dedičstva ako ucelených produktov pre návštevníkov.</t>
  </si>
  <si>
    <t>F) Podpora zavádzania služieb podporujúcich využívanie potenciálu kultúrneho a prírodného dedičstva.</t>
  </si>
  <si>
    <t xml:space="preserve">G) Aktivity na prezentáciu prírodného a kultúrneho dedičstva realizované vo forme doplnkových aktivít. </t>
  </si>
  <si>
    <t>A) Aktivity na spracovanie podkladov a dokumentov pre efektívnejší výkon starostlivosti o cezhraničné prírodne hodnotné územia.</t>
  </si>
  <si>
    <t xml:space="preserve">B) Realizácia spoločných opatrení smerujúcich k zlepšeniu stavu druhov a biotopov prioritného záujmu.  </t>
  </si>
  <si>
    <t>C) Realizácia spoločných opatrení na predchádzanie zhoršovania stavu druhov a biotopov v cezhraničnom území.</t>
  </si>
  <si>
    <t>D) Budovanie ekostabilizačných prvkov v krajine a rozvoj vybraných prvkov zelenej infraštruktúry.</t>
  </si>
  <si>
    <t>E) Tvorba a realizácia spoločných cezhraničných plánov riadenia/manažmentu prírodne hodnotných území, ich vybraných častí a okolitého územia (vrátane chránených území).</t>
  </si>
  <si>
    <t>F) Spoločné výskumné činnosti podporujúce zlepšenie cezhraničnej starostlivosti a ochrany o prírodne významné územia (vybrané biotopy, druhy).</t>
  </si>
  <si>
    <t>G) Monitorovanie a vyhodnocovanie stavu a vývoja biotopov a druhov, výmena vzájomných informácií, údajov a poznatkov.</t>
  </si>
  <si>
    <t>H) Spoločné činnosti na prevenciu a odstraňovanie dôsledkov erózie pôdy, kultiváciu pôdy.</t>
  </si>
  <si>
    <t>A) Spoločné plánovanie, stratégie a štúdie v cezhraničnom regióne.</t>
  </si>
  <si>
    <t>B) Zvyšovanie inštitucionálnych kapacít a zručností organizačných štruktúr v oblastiach efektívnej správy, vzdelávania, kultúrneho a prírodného dedičstva.</t>
  </si>
  <si>
    <t>C) Rozvoj spolupráce inštitúcií verejnej správy.</t>
  </si>
  <si>
    <t>D) Vytváranie a upevňovanie partnerstiev, sietí a podporných cezhraničných štruktúr.</t>
  </si>
  <si>
    <t>Konkrétny cieľ</t>
  </si>
  <si>
    <t>Konkrétny cieľ Žiadosti</t>
  </si>
  <si>
    <t>Merateľný ukazovateľ</t>
  </si>
  <si>
    <t>A01</t>
  </si>
  <si>
    <t>A02</t>
  </si>
  <si>
    <t>A03</t>
  </si>
  <si>
    <t>A04</t>
  </si>
  <si>
    <t>A05</t>
  </si>
  <si>
    <t>A06</t>
  </si>
  <si>
    <t>A07</t>
  </si>
  <si>
    <t>A08</t>
  </si>
  <si>
    <t>A09</t>
  </si>
  <si>
    <t>A10</t>
  </si>
  <si>
    <t>A11</t>
  </si>
  <si>
    <t>A12</t>
  </si>
  <si>
    <t>A13</t>
  </si>
  <si>
    <t>A14</t>
  </si>
  <si>
    <t>A15</t>
  </si>
  <si>
    <t>A16</t>
  </si>
  <si>
    <t>A17</t>
  </si>
  <si>
    <t>B01</t>
  </si>
  <si>
    <t>B02</t>
  </si>
  <si>
    <t>B03</t>
  </si>
  <si>
    <t>B04</t>
  </si>
  <si>
    <t>B05</t>
  </si>
  <si>
    <t>B06</t>
  </si>
  <si>
    <t>B07</t>
  </si>
  <si>
    <t>B08</t>
  </si>
  <si>
    <t>B09</t>
  </si>
  <si>
    <t>B10</t>
  </si>
  <si>
    <t>B11</t>
  </si>
  <si>
    <t>B12</t>
  </si>
  <si>
    <t>B13</t>
  </si>
  <si>
    <t>B14</t>
  </si>
  <si>
    <t>B15</t>
  </si>
  <si>
    <t>B16</t>
  </si>
  <si>
    <t>B17</t>
  </si>
  <si>
    <t>B18</t>
  </si>
  <si>
    <t>C01</t>
  </si>
  <si>
    <t>C02</t>
  </si>
  <si>
    <t>C03</t>
  </si>
  <si>
    <t>C04</t>
  </si>
  <si>
    <t>C05</t>
  </si>
  <si>
    <t>C06</t>
  </si>
  <si>
    <t>D01</t>
  </si>
  <si>
    <t>D02</t>
  </si>
  <si>
    <t>D03</t>
  </si>
  <si>
    <t>D04</t>
  </si>
  <si>
    <t>D05</t>
  </si>
  <si>
    <t>D06</t>
  </si>
  <si>
    <t>D07</t>
  </si>
  <si>
    <t>D08</t>
  </si>
  <si>
    <t>D09</t>
  </si>
  <si>
    <t>D10</t>
  </si>
  <si>
    <t>D11</t>
  </si>
  <si>
    <t>D12</t>
  </si>
  <si>
    <t>D13</t>
  </si>
  <si>
    <t>D14</t>
  </si>
  <si>
    <t>D15</t>
  </si>
  <si>
    <t>D16</t>
  </si>
  <si>
    <t>D17</t>
  </si>
  <si>
    <t>D18</t>
  </si>
  <si>
    <t>D19</t>
  </si>
  <si>
    <t>D20</t>
  </si>
  <si>
    <t>E01</t>
  </si>
  <si>
    <t>E02</t>
  </si>
  <si>
    <t>E03</t>
  </si>
  <si>
    <t>E04</t>
  </si>
  <si>
    <t>E05</t>
  </si>
  <si>
    <t>E06</t>
  </si>
  <si>
    <t>E07</t>
  </si>
  <si>
    <t>E08</t>
  </si>
  <si>
    <t>E09</t>
  </si>
  <si>
    <t>E10</t>
  </si>
  <si>
    <t>E11</t>
  </si>
  <si>
    <t>E12</t>
  </si>
  <si>
    <t>F01</t>
  </si>
  <si>
    <t>F02</t>
  </si>
  <si>
    <t>F03</t>
  </si>
  <si>
    <t>F04</t>
  </si>
  <si>
    <t>F05</t>
  </si>
  <si>
    <t>F06</t>
  </si>
  <si>
    <t>F07</t>
  </si>
  <si>
    <t>F08</t>
  </si>
  <si>
    <t>F09</t>
  </si>
  <si>
    <t>F10</t>
  </si>
  <si>
    <t>F11</t>
  </si>
  <si>
    <t>F12</t>
  </si>
  <si>
    <t>F13</t>
  </si>
  <si>
    <t>F14</t>
  </si>
  <si>
    <t>F15</t>
  </si>
  <si>
    <t>F16</t>
  </si>
  <si>
    <t>F17</t>
  </si>
  <si>
    <t>F18</t>
  </si>
  <si>
    <t>G01</t>
  </si>
  <si>
    <t>G02</t>
  </si>
  <si>
    <t>G03</t>
  </si>
  <si>
    <t>G04</t>
  </si>
  <si>
    <t>G05</t>
  </si>
  <si>
    <t>G06</t>
  </si>
  <si>
    <t>G07</t>
  </si>
  <si>
    <t>G08</t>
  </si>
  <si>
    <t>G09</t>
  </si>
  <si>
    <t>G10</t>
  </si>
  <si>
    <t>G11</t>
  </si>
  <si>
    <t>G12</t>
  </si>
  <si>
    <t>G13</t>
  </si>
  <si>
    <t>G14</t>
  </si>
  <si>
    <t>G15</t>
  </si>
  <si>
    <t>G16</t>
  </si>
  <si>
    <t>C07</t>
  </si>
  <si>
    <t>C08</t>
  </si>
  <si>
    <t>C09</t>
  </si>
  <si>
    <t>C10</t>
  </si>
  <si>
    <t>C11</t>
  </si>
  <si>
    <t>C12</t>
  </si>
  <si>
    <t>C13</t>
  </si>
  <si>
    <t>E13</t>
  </si>
  <si>
    <t>A18</t>
  </si>
  <si>
    <t>C14</t>
  </si>
  <si>
    <t>C15</t>
  </si>
  <si>
    <t>C16</t>
  </si>
  <si>
    <t>C17</t>
  </si>
  <si>
    <t>C18</t>
  </si>
  <si>
    <t>C19</t>
  </si>
  <si>
    <t>C20</t>
  </si>
  <si>
    <t>E14</t>
  </si>
  <si>
    <t>E15</t>
  </si>
  <si>
    <t>E16</t>
  </si>
  <si>
    <t>E17</t>
  </si>
  <si>
    <t>E18</t>
  </si>
  <si>
    <t>E19</t>
  </si>
  <si>
    <t>E20</t>
  </si>
  <si>
    <t>E21</t>
  </si>
  <si>
    <t>F19</t>
  </si>
  <si>
    <t>G17</t>
  </si>
  <si>
    <t>G18</t>
  </si>
  <si>
    <t>H01</t>
  </si>
  <si>
    <t>H02</t>
  </si>
  <si>
    <t>H03</t>
  </si>
  <si>
    <t>H04</t>
  </si>
  <si>
    <t>H05</t>
  </si>
  <si>
    <t>H06</t>
  </si>
  <si>
    <t>H07</t>
  </si>
  <si>
    <t>H08</t>
  </si>
  <si>
    <t>H09</t>
  </si>
  <si>
    <t>H10</t>
  </si>
  <si>
    <t>H11</t>
  </si>
  <si>
    <t>H12</t>
  </si>
  <si>
    <t>H13</t>
  </si>
  <si>
    <t>H14</t>
  </si>
  <si>
    <t>H15</t>
  </si>
  <si>
    <t>H16</t>
  </si>
  <si>
    <t>H17</t>
  </si>
  <si>
    <t>H18</t>
  </si>
  <si>
    <t>H19</t>
  </si>
  <si>
    <t>H20</t>
  </si>
  <si>
    <t>H21</t>
  </si>
  <si>
    <t>H22</t>
  </si>
  <si>
    <t>H23</t>
  </si>
  <si>
    <t>C21</t>
  </si>
  <si>
    <t>C22</t>
  </si>
  <si>
    <t>C23</t>
  </si>
  <si>
    <t>C24</t>
  </si>
  <si>
    <t>D21</t>
  </si>
  <si>
    <t>D22</t>
  </si>
  <si>
    <t>D23</t>
  </si>
  <si>
    <t>D24</t>
  </si>
  <si>
    <t>D25</t>
  </si>
  <si>
    <t xml:space="preserve">A01 - Analýza spoločných potrieb/výziev. </t>
  </si>
  <si>
    <t>A02 - Príprava nových spoločných vzdelávacích programov/výstupov.</t>
  </si>
  <si>
    <t>A03 - Príprava inovovaných spoločných vzdelávacích programov/výstupov.</t>
  </si>
  <si>
    <t xml:space="preserve">A04 - Testovanie vytvorených spoločných vzdelávacích programov/výstupov v praxi a vyhodnotenie efektivity[1] (napr. prostredníctvom školení, skúšobných lekcií, spoločných prác).  </t>
  </si>
  <si>
    <t xml:space="preserve">A05 - Zavedenie (využitie) vytvorených spoločných vzdelávacích programov/výstupov do praxe a vyhodnotenie efektivity1 (zavedenie do procesu výučby). </t>
  </si>
  <si>
    <t>A06 - Zavedenie a využitie e-learningu.</t>
  </si>
  <si>
    <t xml:space="preserve">A07 - Vydanie/tlač pracovných listov/ pracovných zošitov, učebníc/učebných textov/metodických príručiek. </t>
  </si>
  <si>
    <t>A08 - Školenie/tréning doktorandov/pedagógov.</t>
  </si>
  <si>
    <t>A09 - Výmenné stáže doktorandov/pedagógov.</t>
  </si>
  <si>
    <t>A10 - Výmenné stáže/pobyty žiakov/študentov.</t>
  </si>
  <si>
    <t>A11 - Realizácia seminárov.</t>
  </si>
  <si>
    <t>A12 - Spoločná konferencia.</t>
  </si>
  <si>
    <t xml:space="preserve">A13 - Prezentácia spoločných výstupov/propagácia (doplnková aktivita).  </t>
  </si>
  <si>
    <t>A14 - Vydanie/tlač publikačných výstupov.</t>
  </si>
  <si>
    <t>A15 - Obstaranie vybavenia potrebného k príprave/zavedeniu spoločných programov/výstupov.</t>
  </si>
  <si>
    <t>A16 - Stavebné práce/úpravy súvisiace so zavedením spoločných vzdelávacích programov/výstupov.</t>
  </si>
  <si>
    <t>A17 - Obstaranie nehnuteľností súvisiacich so zavedením spoločných vzdelávacích programov/výstupov.</t>
  </si>
  <si>
    <t>B01 - Spracovanie štúdie k systematizácii spolupráce medzi vzdelávacími inštitúciami a zamestnávateľmi</t>
  </si>
  <si>
    <t>B02 - Spracovanie spoločnej stratégie</t>
  </si>
  <si>
    <t>B03 - Spracovanie spoločnej analýzy/štúdie  v oblasti priblíženia ponuky vzdelávania a potrieb trhu práce za podmienky ich reálneho uplatnenia</t>
  </si>
  <si>
    <t>B04 - Spracovanie spoločnej koncepcie smerujúcej k zlepšeniu postavenia absolventov na cezhraničnom trhu práce</t>
  </si>
  <si>
    <t>B05 - Aktivita smerujúca k odstráneniu bariér pri uznávaní kvalifikácií medzi oboma členskými štátmi</t>
  </si>
  <si>
    <t>B06 - Spracovanie spoločnej databázy</t>
  </si>
  <si>
    <t>B07 - Poriadení vybavení nevyhnutného pre realizáciu praxe/výučby</t>
  </si>
  <si>
    <t>B08 - Vytvorenie spoločného informačného/manažérskeho systému</t>
  </si>
  <si>
    <t>B09 - Realizácia spoločnej vzdelávacej aktivity v spolupráci s inštitúciami trhu práce</t>
  </si>
  <si>
    <t>B10 - Spoločná príprava konceptu praktickej výučby v podnikoch či inštitúciách (napr. koncepty duálneho vzdelávania)</t>
  </si>
  <si>
    <t>B11 - Aktivity k zavádzaní opatrení / realizácia stratégie</t>
  </si>
  <si>
    <t>B12 - Realizácia zavedenia potrebných prvkov teórie/praxe do výučby zo strany zamestnávateľov (aj formou firemných škôl)</t>
  </si>
  <si>
    <t>B13 - Realizácia cezhraničných stáží a praxí  žiakov a študentov škôl u potenciálnych zamestnávateľov</t>
  </si>
  <si>
    <t>B14 - Spracovanie analýzy potrieb zamestnávateľov v cezhraničnom regióne</t>
  </si>
  <si>
    <t>B15 - Vydanie/tlač publikačných výstupov</t>
  </si>
  <si>
    <t>B16 - Prezentácia spoločných výstupov/propagácia (doplnková aktivita)</t>
  </si>
  <si>
    <t>B17 - Realizácia spoločného seminára/konferencie/okrúhleho stola</t>
  </si>
  <si>
    <t>B18 - Realizácia propagačného/informačného/osvetového opatrení smerovaného voči zamestnávateľom v spoločnom regióne</t>
  </si>
  <si>
    <t>C01 - Príprava a realizácia výmenného pobytu/stáže pedagógov</t>
  </si>
  <si>
    <t>C02 - Príprava a realizácia výmenného pobytu/stáže žiakov/študentov</t>
  </si>
  <si>
    <t>C03 - Nákup vybavenia potrebného pre realizáciu aktivít projektu</t>
  </si>
  <si>
    <t>C04 - Spracovaní výstupov z výmenného pobytu/stáže</t>
  </si>
  <si>
    <t>C05 - Stavebné úpravy súvisiace s umiestnením vybavenia pre realizáciu projektu</t>
  </si>
  <si>
    <t>C06 - Prezentačné a propagačné aktivity vo vzťahu k realizovanému projektu (iba doplnkovo)</t>
  </si>
  <si>
    <t>D01 - Vytvorenie pracovnej/expertnej skupiny</t>
  </si>
  <si>
    <t>D02 - Stretnutie pracovnej/ expertnej skupiny</t>
  </si>
  <si>
    <t>D03 - Vytvorenie partnerskej siete vzdelávacích inštitúcií a regionálnych zamestnávateľov za účelom rozvoja ľudských zdrojov v prihraničnom regióne</t>
  </si>
  <si>
    <t>D04 - Zavádzanie nových riešení a prístupov v oblasti rozvoja ľudských zdrojov</t>
  </si>
  <si>
    <t>D05 - Spracovanie spoločných plánov/koncepcií/ stratégií rozvoja ľudských zdrojov vrátane celoživotného vzdelávania</t>
  </si>
  <si>
    <t>D06 - Vytvorenie spoločnej databázy v oblasti rozvoja ľudských zdrojov</t>
  </si>
  <si>
    <t>D07 - Vytvorenie spoločnej informačnej platformy v oblasti  rozvoja ľudských zdrojov</t>
  </si>
  <si>
    <t>D08 - Vytvorenie spoločnej informačnej platformy v oblasti  celoživotného vzdelávania</t>
  </si>
  <si>
    <t>D09 - Tvorba kanálu/mechanizmu výmeny a zdieľania informácií a dát</t>
  </si>
  <si>
    <t>D10 - Definovanie spoločných tém, potrieb a problémov</t>
  </si>
  <si>
    <t>D11 - Dotazníkové šetrenie</t>
  </si>
  <si>
    <t>D12 - Zber dát</t>
  </si>
  <si>
    <t>D13 - Spracovanie externých posudkov/ hodnotení</t>
  </si>
  <si>
    <t>D14 - Realizácia okrúhlych stolov k prepojení  regionálnych aktérov v oblasti celoživotného vzdelávania</t>
  </si>
  <si>
    <t>D15 - Realizácia okrúhlych stolov k prepojení  regionálnych aktérov v oblasti rozvoja ľudských zdrojov</t>
  </si>
  <si>
    <t>D16 - Realizácia stretnutí  HR špecialistov pôsobiacich v príhraničnom území smerujúca k výmene skúseností/ know-how  a definícii potrieb trhu práce</t>
  </si>
  <si>
    <t>D17 - Realizácia spoločného seminára/ konferencie k problematike rozvoja ľudských zdrojov</t>
  </si>
  <si>
    <t xml:space="preserve">D18 - Realizácia spoločných propagačných materiálov k podpore rozvoja celoživotného vzdelávania </t>
  </si>
  <si>
    <t>D19 - Verejná prezentácia/ diskusia</t>
  </si>
  <si>
    <t xml:space="preserve">D20 - Prezentačné a propagačné aktivity vo vzťahu k realizovanému projektu </t>
  </si>
  <si>
    <t>E01 - Usporiadane spoločného veľtrhu prezentujúceho vzdelávacie aktivity a uplatniteľnosť na trhu práce (vrátane poriadení stánkov, ich vybavení, propagačných materiálov, poplatkov)</t>
  </si>
  <si>
    <t>E02 - Vytvorenie spoločnej internetovej prezentácie</t>
  </si>
  <si>
    <t>E03 - Realizácia spoločnej burzy príležitostí</t>
  </si>
  <si>
    <t>E04 - Vytvorenie spoločnej databázy</t>
  </si>
  <si>
    <t>E05 - Tvorba kanálu/mechanizmu výmeny a zdieľania informácií a dát</t>
  </si>
  <si>
    <t>E06 - Poriadenie vybavení v súvislosti s realizáciou prezentačných aktivít</t>
  </si>
  <si>
    <t>E07 - Realizácia spoločných konferencií/seminárov</t>
  </si>
  <si>
    <t>E08 - Realizácia spoločného prezentačného podujatí  k zvýšeniu povedomia žiakov a rodičov o ponuke vzdelávania najme v technických odboroch</t>
  </si>
  <si>
    <t>E09 - Účasť na veľtrhoch trhu práce (vrátane poriadení stánkov, ich vybavení, propagačných materiálov, poplatkov)</t>
  </si>
  <si>
    <t>E10 - Realizácia dní otvorených dverí</t>
  </si>
  <si>
    <t>E11 - Vytvorenie propagačných materiálov</t>
  </si>
  <si>
    <t>E12 - Realizácia konzultácií a poradenstva</t>
  </si>
  <si>
    <t>F01 - Vytvorenie siete vzdelávacích inštitúcií a zamestnávateľov k prenosu skúseností, požiadaviek trhu práce na vzdelávací systém, zaistenie odborných stáží priamo u zamestnávateľov, zdielaní potrebnej infraštruktúry, zdielaní dát a informácií</t>
  </si>
  <si>
    <t>F02 - Spracovanie spoločných metodík</t>
  </si>
  <si>
    <t>F03 - Využitie spoločne pripravených foriem výučby (workshopy pre žiakov a študentov, skúšobné lekcie, spoločné práce žiakov/študentov)</t>
  </si>
  <si>
    <t>F04 - Vytvorenie prvkov spoločnej výučby orientovaného na reálne potreby trhu práce najme v technických oboroch</t>
  </si>
  <si>
    <t>F05 - Vytvorenie spoločnej databázy</t>
  </si>
  <si>
    <t>F06 - Tvorba kanálu/mechanizmu výmeny a zdieľania informácií a dát</t>
  </si>
  <si>
    <t>F07 - Výmenné stáže žiakov/študentov za účelom získanie praxe pri využití nových technológií, zariadení a vzdelávacích postupov</t>
  </si>
  <si>
    <t>F08 - Školenie pedagógov za účelom získanie praxe pri využití nových technológií, zariadení a vzdelávacích postupov</t>
  </si>
  <si>
    <t>F09 - Výmenné stáže pedagógov za účelom získanie praxe pri využití nových technológií, zariadení a vzdelávacích postupov</t>
  </si>
  <si>
    <t xml:space="preserve">F10 - Stretnutia zainteresovaných osôb k vzájomnej výmene skúseností  a získaných poznatkov z realizácie projektu </t>
  </si>
  <si>
    <t>F11 - Vytvorenie pracovnej/expertnej skupiny</t>
  </si>
  <si>
    <t>F12 - Stretnutie pracovnej/ expertnej skupiny</t>
  </si>
  <si>
    <t>F13 - Príprava spoločných vzdelávacích výstupov/ programov</t>
  </si>
  <si>
    <t>F14 - Stavebné práce/ úpravy v súvislosti so skvalitnením vzdelávacej infraštruktúry</t>
  </si>
  <si>
    <t>F15 - Spracovanie projektovej/realizačnej dokumentácie</t>
  </si>
  <si>
    <t>F16 - Poriadenie vybavenia pre spoločnú odbornú prípravu</t>
  </si>
  <si>
    <t>F17 - Zaistenie prevádzky poriadeného vybavení  pre účely realizácie vzdelávacích aktivít projektu (materiál, energie, atď.)</t>
  </si>
  <si>
    <t>F18 - Prezentačné a propagačné aktivity vo vzťahu k realizovanému projektu</t>
  </si>
  <si>
    <t>G01 - Vytvorenie siete vzdelávacích inštitúcií a zamestnávateľov k prenosu skúseností, požiadaviek trhu práce na vzdelávací systém, zaistenie odborných stáží priamo u zamestnávateľov, zdieľanie potrebnej infraštruktúry, zdieľanie dát a informácií</t>
  </si>
  <si>
    <t>G02 - Zaistenie odborných stáží priamo u zamestnávateľov</t>
  </si>
  <si>
    <t>G03 - Aktivity na zavedenie e-learningovej formy celoživotného vzdelávania</t>
  </si>
  <si>
    <t>G04 - Aktivity na zavedenie nových programov celoživotného vzdelávania vo vzťahu k reálnym potrebám trhu práce</t>
  </si>
  <si>
    <t>G05 - Využitie spoločne pripravených foriem výučby (semináre pre a študentov, skúšobné lekcie, spoločné práce)</t>
  </si>
  <si>
    <t xml:space="preserve">G06 - Propagácia možností/ programov spoločného celoživotného vzdelávania (multimediálne, profesijné, osobný rozvoj, univerzity tretieho veku, atď.) </t>
  </si>
  <si>
    <t>G07 - Aktivity na zvyšovanie atraktívnosti a efektívnosti CŽV pre firmy</t>
  </si>
  <si>
    <t>G08 - Aktivity na zvyšovanie atraktívnosti a efektívnosti CŽV pre jednotlivcov</t>
  </si>
  <si>
    <t>G09 - Vytvorenie spoločnej databázy</t>
  </si>
  <si>
    <t>G10 - Tvorba kanálu/mechanizmu výmeny a zdieľania informácií a dát</t>
  </si>
  <si>
    <t>G11 - Výmenné stáže pedagógov za účelom výmeny skúseností  pri vzdelávacích postupov v celoživotnom vzdelávaní</t>
  </si>
  <si>
    <t>G12 - Definícia spoločných potrieb trhu práce vo vzťahu k celoživotnému vzdelávaniu (napr. okrúhle stoly medzi zamestnávateľmi a poskytovateľmi celoživotného učenia a ďalšími aktérmi trhu práce)</t>
  </si>
  <si>
    <t>G13 - Spracovanie koncepcie/plánu spoločných aktivít pre rozvoj CŽV</t>
  </si>
  <si>
    <t>G14 - Príprava spoločných vzdelávacích výstupov/ programov</t>
  </si>
  <si>
    <t>G15 - Poriadenie vybavenia k zavedeniu programov celoživotného vzdelávania/ inovatívnych prístupov</t>
  </si>
  <si>
    <t>G16 - Prezentačné a propagačné aktivity vo vzťahu k realizovanému projektu</t>
  </si>
  <si>
    <t>A01 - Vytvorenie pracovného/expertného tímu</t>
  </si>
  <si>
    <t>A02 - Stretnutie pracovného/expertného tímu</t>
  </si>
  <si>
    <t>A03 - Príprava a zavedenie opatrení k včasnému overovaní produktov, schopností vyspelej výroby a prvovýroby najme v oblasti kľúčových technológií a technológií pre všeobecné použite</t>
  </si>
  <si>
    <t>A04 - Príprava a zavedenie podnikových investícií do výskumu a inovácií</t>
  </si>
  <si>
    <t>A05 - Aktivity na vytváranie väzieb a súčinnosti medzi podnikmi a strediskami výskumu a vývoja a vysokými školami</t>
  </si>
  <si>
    <t>A06 - Realizácia aplikovaného výskumu/ vývoja na základe definície požiadaviek s dorazom na zapojenie stredísk  výskumu/vývoja a vysokých škôl  (vlastný výskum, kolektívny a predkonkurenčný vývoj)</t>
  </si>
  <si>
    <t>A07 - Realizácia znalostného transferu</t>
  </si>
  <si>
    <t>A08 - Príprava spoločných projektov</t>
  </si>
  <si>
    <t>A09 - Tvorba kanálu/mechanizmu výmeny a zdieľania informácií a dát</t>
  </si>
  <si>
    <t>A10 - Vytvorení spoločných databází</t>
  </si>
  <si>
    <t>A11 - Definícia požiadaviek podnikateľského sektoru na aplikovaný výskum/vývoj</t>
  </si>
  <si>
    <t>A12 - Nákup expertných služieb v oblasti aplikovaného výskumu/vývoja (meranie, skúšky, výpočty, konzultácie, transfer duševného vlastníctva) s cieľom zahájenia/zintenzívnenia inovačných aktivít MSP</t>
  </si>
  <si>
    <t>A13 - Nákup licencií, patentov</t>
  </si>
  <si>
    <t>A14 - Príprava realizačnej dokumentácie ( stavebná dokumentácia)</t>
  </si>
  <si>
    <t>A15 - Stavebné úpravy v súvislosti s obstaraním vybavenia</t>
  </si>
  <si>
    <t>A16 - Obstaranie vybavenia v súvislosti s realizáciou prenosu výsledkov aplikovaného výskumu/vývoja</t>
  </si>
  <si>
    <t>A17 - Prezentačné a propagačné aktivity vo vzťahu k realizovanému projektu</t>
  </si>
  <si>
    <t>B01 - Vytvorenie pracovného/expertného tímu</t>
  </si>
  <si>
    <t>B02 - Stretnutie pracovného/expertného  tímu</t>
  </si>
  <si>
    <t>B03 - Aktivity pre vytvorenie cezhraničnej siete/klastru podporujúci rozvoj perspektívnych odvetví a oblastí</t>
  </si>
  <si>
    <t>B04 - Budovanie cezhraničných výskumných centier</t>
  </si>
  <si>
    <t>B05 - Realizácia strategicky významné aktivity v oblasti vývoja /inovácie nových produktov/služieb pre MSP</t>
  </si>
  <si>
    <t>B06 - Realizácia strategicky významné aktivity v oblasti zlepšenia podnikových procesov, vrátane produktových certifikácií pre MSP</t>
  </si>
  <si>
    <t>B07 - Realizácia strategicky významné aktivity v oblasti vývoja /inovácie výrobných procesov  pre MSP</t>
  </si>
  <si>
    <t>B08 - Aktivity na vytváranie väzieb a súčinnosti medzi podnikmi a strediskami výskumu a vývoja s vysokými školami</t>
  </si>
  <si>
    <t>B09 - Realizácia nástroja identifikácie spoločných potrieb produktívneho sektora a včasnú orientáciu výskumných a vývojových aktivít na perspektívne odvetvia a oblasti</t>
  </si>
  <si>
    <t>B10 - Tvorba kanálu/mechanizmu výmeny a zdieľania informácií a dát</t>
  </si>
  <si>
    <t>B11 - Vytvorenie spoločných metodík a hodnotenia</t>
  </si>
  <si>
    <t>B12 - Príprava spoločných projektov</t>
  </si>
  <si>
    <t>B13 - Definícia spoločných potrieb produktívneho sektora  vo vzťahu k včasnej orientácii výskumných a vývojových aktivít na perspektívne oblasti a odvetvia</t>
  </si>
  <si>
    <t>B14 - Príprava nástroja identifikácie spoločných potrieb produktívneho sektora a včasnú orientáciu výskumných a vývojových aktivít na perspektívne odvetvia a oblasti</t>
  </si>
  <si>
    <t>B15 - Poriadenie vybavenia – nákup technológií nevyhnutných pre zavedenie a prevádzku realizovaných nástrojov identifikácie spoločných potrieb produktívneho sektora a včasnú orientáciu výskumných a vývojových aktivít na perspektívne odvetvia a oblasti.</t>
  </si>
  <si>
    <t>B16 - Prezentačné a propagačné aktivity vo vzťahu k realizovanému projektu</t>
  </si>
  <si>
    <t>C01 - Spracovanie stratégie rozvoja v oblasti inteligentného rozvoja a využívania inovácií v cezhraničnom regióne</t>
  </si>
  <si>
    <t>C02 - Vytvorenie pracovného/expertného tímu s dorazom na súčinnosť  medzi podnikmi a strediskami výskumu a vývoja s vysokými školami</t>
  </si>
  <si>
    <t>C03 - Tvorba kanálu/mechanizmu výmeny a zdieľania informácií a dát</t>
  </si>
  <si>
    <t>C04 - Vytvorenie spoločných metodík a hodnotenia</t>
  </si>
  <si>
    <t>C05 - Vytvorenie spoločných databáz</t>
  </si>
  <si>
    <t>C06 - Príprava spoločných projektov</t>
  </si>
  <si>
    <t>C07 - Stretnutie pracovného/expertného  tímu</t>
  </si>
  <si>
    <t>C08 - Zber dát</t>
  </si>
  <si>
    <t>C09 - Definícia potrieb cezhraničného územia v oblasti inteligentného rozvoja a využívania inovácií</t>
  </si>
  <si>
    <t>C10 - Spracovanie analytickej časti</t>
  </si>
  <si>
    <t>C11 - Spracovanie expertných posudkov/hodnotení</t>
  </si>
  <si>
    <t>C12 - Nákup služieb špecializovaného poradenstva v oblasti strategické riadenie a managment</t>
  </si>
  <si>
    <t>C13 - Prezentačné a propagačné aktivity vo vzťahu k realizovanému projektu</t>
  </si>
  <si>
    <t>D01 - Aktivity subjektov inovačnej infraštruktúry (podnikateľských inovačných centier, vedecko-technických parkov) v oblasti zvyšovania absorpčnej kapacity cezhraničného územia</t>
  </si>
  <si>
    <t>D02 - Príprava spoločných projektov</t>
  </si>
  <si>
    <t>D03 - Vytvorenie pracovného/expertného tímu s dorazom na súčinnosť  medzi podnikmi a strediskami výskumu a vývoja s vysokými školami</t>
  </si>
  <si>
    <t>D04 - Stretnutie pracovného/expertného  tímu</t>
  </si>
  <si>
    <t>D05 - Aktivity na vytváranie väzieb a súčinnosti medzi podnikmi a strediskami výskumu a vývoja s vysokými školami</t>
  </si>
  <si>
    <t>D06 - Aktivity pre vytvorenie cezhraničnej siete/klastru a otvorených inovácií inteligentnou špecializáciou</t>
  </si>
  <si>
    <t>D07 - Internacionalizácia klastrov podporujúcich rozvoj perspektívnych odvetví a oblastí</t>
  </si>
  <si>
    <t>D08 - Tvorba kanálu/mechanizmu výmeny a zdieľania informácií a dát</t>
  </si>
  <si>
    <t>D09 - Vytvorenie/ zdieľanie spoločných metodík a hodnotenia</t>
  </si>
  <si>
    <t>D10 - Vytvorenie/ zdieľanie spoločných databáz</t>
  </si>
  <si>
    <t>D11 - Realizácia spoločného technického a aplikovaného výskumu/vývoja/ pilotných projektov s dorazom na využitie stávajúcej infraštruktúry výskumu, vývoja a inovácií</t>
  </si>
  <si>
    <t>D12 - Realizácia opatrení optimalizácie spoločného využitia existujúcej infraštruktúry výskumu, vývoja a inovácií</t>
  </si>
  <si>
    <t>D13 - Spracovanie štúdií/koncepcií optimalizácie spoločného využitia existujúcej infraštruktúry výskumu, vývoja a inovácií</t>
  </si>
  <si>
    <t>D14 - Príprava realizačnej dokumentácie ( stavebná dokumentácia)</t>
  </si>
  <si>
    <t xml:space="preserve">D15 - Stavebné úpravy v súvislosti s obstaraním vybavenia </t>
  </si>
  <si>
    <t>D16 - Poriadenie vybavení v súvislosti s realizáciou prenosu výsledkov aplikovaného výskumu/vývoja</t>
  </si>
  <si>
    <t>D17 - Prezentačné a propagačné aktivity vo vzťahu k realizovanému projektu</t>
  </si>
  <si>
    <t>E01 - Aktivity na vytváranie väzieb a súčinnosti medzi podnikmi a prevádzkovateľmi inovačnej infraštruktúry (podnikateľské inkubátory, vedecko-technické parky a inovačné centrá)</t>
  </si>
  <si>
    <t>E02 - Aplikácia nástrojov podpory v oblasti využívania výsledkov výskumu a vývoja (inovačných voucherov/ iných)</t>
  </si>
  <si>
    <t>E03 - Tvorba kanálu/mechanizmu výmeny a zdieľania informácií a dát</t>
  </si>
  <si>
    <t>E04 - Vytvorenie/ zdieľanie spoločných metodík a hodnotenia</t>
  </si>
  <si>
    <t>E05 - Vytvorenie/ zdieľanie spoločných databází</t>
  </si>
  <si>
    <t>E06 - Stretnutie pracovného/expertného tímu</t>
  </si>
  <si>
    <t>E07 - Nákup poradenských služieb pre MSP poskytované prevádzkovateľmi inovačnej infraštruktúry (podnikateľské inkubátory, vedeckotechnické parky a inovačné centrá)</t>
  </si>
  <si>
    <t>E08 - Príprava nástrojov podpory v oblasti využívania výsledkov výskumu a vývoja (inovačných voucherov/ iných)</t>
  </si>
  <si>
    <t>E09 - Poriadenie vybavenia – nákup technológií nevyhnutných pre zavedenie a prevádzku realizovaných nástrojov podpory v oblasti využívania výsledkov výskumu a vývoja</t>
  </si>
  <si>
    <t>E10 - Prezentačné a propagačné aktivity vo vzťahu k realizovanému projektu</t>
  </si>
  <si>
    <t>A01 - Rekonštrukcia/ revitalizácia/vybudovanie turisticky atraktívnych objektov kultúrneho/ prírodného dedičstva (stavebné práce)</t>
  </si>
  <si>
    <t>A02 - Obstaranie vybavenia rekonštruovaných/revitalizovaných/vybudovaných objektov kultúrneho/ prírodného dedičstva</t>
  </si>
  <si>
    <t>A03 - Vybudovanie turisticky atraktívnych objektov pre zatraktívnenie prírodného dedičstva (stavebné práce)</t>
  </si>
  <si>
    <t xml:space="preserve">A04 - Obstaranie vybavenia turisticky atraktívnych objektov pre zatraktívnenie prírodného dedičstva </t>
  </si>
  <si>
    <t>A05 - Realizácia vyhliadkových miest a infraštruktúry (rozhľadne, vyhliadkové mosty, atď.) podporujúce ďalšie využitie prírodného a kultúrneho dedičstvá</t>
  </si>
  <si>
    <t>A06 - Vytváranie a revitalizácia múzejných lebo výstavných expozícií  cezhraničného charakteru</t>
  </si>
  <si>
    <t xml:space="preserve">A07 - Stretnutie pracovného tímu </t>
  </si>
  <si>
    <t>A08 - Poriadenie nehnuteľností/pozemkov</t>
  </si>
  <si>
    <t>A09 - Spracovaní realizačnej/projektovej dokumentácie</t>
  </si>
  <si>
    <t>A10 - Propagačné materiály vo vzťahu k realizovanému objektu (iba doplnkovo)</t>
  </si>
  <si>
    <t>A11 - Prezentačné a propagačné aktivity vo vzťahu k realizovanému objektu (iba doplnkovo)</t>
  </si>
  <si>
    <t>A12 - Značenie vo vzťahu k realizovanému objektu</t>
  </si>
  <si>
    <t>B01 - Budovanie infraštruktúrnych prvkov bezbariérového prístupu  pre osoby so zníženou schopnosťou pohybu vrátanie zvukových, grafických a podobných navádzacích systémov</t>
  </si>
  <si>
    <t>B02 - Výstavba/rekonštrukcia vyhradených parkovacích staní pre hendikepované a ďalšie skupiny so špeciálnymi potrebami (rodiny s deťmi, seniori) pri prírodnej/kultúrnej pamiatke</t>
  </si>
  <si>
    <t>B03 - Výstavba/zvýšenie kapacity parkovísk pri významných turistických destináciách (potreba preukázania stávajúcej nedostatočnej kapacity)</t>
  </si>
  <si>
    <t xml:space="preserve">B04 - Výstavba/ revitalizácia oddychových zón  popri prírodných a kultúrnych pamiatkach </t>
  </si>
  <si>
    <t>B05 - Realizácia sprievodnej infraštruktúry a vybavenia/mobiliárov v riešenej lokalite (stojany pre bicykle, informačné tabule, odpočívadlá, prístrešky, atď.)</t>
  </si>
  <si>
    <t>B06 - Stretnutie pracovného tímu</t>
  </si>
  <si>
    <t>B07 - Obstaranie nehnuteľností/pozemkov</t>
  </si>
  <si>
    <t>B08 - Spracovanie realizačnej/projektovej dokumentácie</t>
  </si>
  <si>
    <t>B09 - Rozširovanie turistických informačných centier/ infobodov/ infostánkov/mestských informačných turistických systémov  za účelom preukázaného zvýšenia informovanosti o turistických atraktivitách cezhraničného regiónu</t>
  </si>
  <si>
    <t>B10 - Budovanie značenia prístupu k prírodným/kultúrnym pamiatkam</t>
  </si>
  <si>
    <t>B11 - Budovanie telematických a navigačných systémov k prírodným/kultúrnym pamiatkam</t>
  </si>
  <si>
    <t>B12 - Propagačné materiály vo vzťahu k realizovanému objektu (iba doplnkovo)</t>
  </si>
  <si>
    <t>B13 - Prezentačné a propagačné aktivity vo vzťahu k realizovanému objektu (iba doplnkovo)</t>
  </si>
  <si>
    <t>C01 - Výstavba/rekonštrukcia cyklistických chodníkov a cyklotrás zlepšujúcich prístup a prepojenie kultúrne/prírodne významných lokalít v cezhraničnom regióne  vrátane doplnkovej infraštruktúry</t>
  </si>
  <si>
    <t>C02 - Výstavba/rekonštrukcia turistických chodníkov, tematických náučných chodníkov, alebo špecifických chodníkov a trás pre športovú turistiku (in-line, lyžiarske, vodácke, atď.) zlepšujúcich prístup a prepojenie kultúrne/prírodne významných lokalít v cezhraničnom regióne  vrátane doplnkovej infraštruktúry</t>
  </si>
  <si>
    <t xml:space="preserve">C03 - Stretnutie pracovného tímu </t>
  </si>
  <si>
    <t>C04 - Obstaranie nehnuteľností/pozemkov</t>
  </si>
  <si>
    <t>C05 - Spracovanie realizačnej/projektovej dokumentácie</t>
  </si>
  <si>
    <t>C06 - Spracovanie spoločných štúdií prístupu a prepojenia kultúrne/prírodne významných lokalít v cezhraničnom regióne</t>
  </si>
  <si>
    <t>C07 - Stretnutie odborného /expertného tímu</t>
  </si>
  <si>
    <t>C08 - Spracovanie odborných/expertných posudkov</t>
  </si>
  <si>
    <t>C09 - Verejná diskusia/ prezentácia</t>
  </si>
  <si>
    <t>C10 - Značenie cyklotrás, náučných a turistických chodníkov (iba doplnkovo)</t>
  </si>
  <si>
    <t>C11 - Propagačné materiály vo vzťahu k realizovanému objektu (iba doplnkovo)</t>
  </si>
  <si>
    <t>C12 - Prezentačné a propagačné aktivity vo vzťahu k realizovanému objektu (iba doplnkovo)</t>
  </si>
  <si>
    <t>D01 - Rekonštrukcia cestných úsekov II. a  III. triedy na zvýšenie dostupnosti lokalít s prírodnými/kultúrnymi pamiatkami (rekonštrukcia telesa vozovky, zlepšenie kvality povrchu vozovky)</t>
  </si>
  <si>
    <t xml:space="preserve">D02 - Realizácia opatrení smerujúcich k zmene technických parametrov vozovky </t>
  </si>
  <si>
    <t>D03 - (zvýšenie únosnosti, prejazdnosti, odstránení nebezpečných  a úzkych hrdiel)</t>
  </si>
  <si>
    <t>D04 - Výstavba/rekonštrukcia/obnova  súčastí cestných komunikácií – cestných prvkov (mosty, podjazdy, nadjazdy) pre zvýšenie návštevnosti kultúrnych/prírodných pamiatok najmä formou verejnej dopravy</t>
  </si>
  <si>
    <t>D05 - Stretnutie pracovného tímu</t>
  </si>
  <si>
    <t>D06 - Obstaranie nehnuteľností/pozemkov</t>
  </si>
  <si>
    <t>D07 - Spracovaní realizačnej/projektovej dokumentácie</t>
  </si>
  <si>
    <t>D08 - Budovanie telematických a navigačných systémov k prírodným/kultúrnym pamiatkam (iba doplnkovo)</t>
  </si>
  <si>
    <t>D09 - Propagačné materiály vo vzťahu k realizovanému objektu (iba doplnkovo)</t>
  </si>
  <si>
    <t>D10 - Prezentačné a propagačné aktivity vo vzťahu k realizovanému objektu (iba doplnkovo)</t>
  </si>
  <si>
    <t>E01 - Realizácia spoločných regionálnych/ tematických kampaní propagujúcich prírodné a kultúrne atraktivity spoločného územia</t>
  </si>
  <si>
    <t>E02 - Realizácia spoločných mediálnych produktov propagujúcich spoločné území a jeho atraktivity</t>
  </si>
  <si>
    <t>E03 - Organizácia aktivít propagujúcich spoločné územie ako turistickú destináciu a podporujúcich rozvoj cestovného ruchu v ňom</t>
  </si>
  <si>
    <t>E04 - Príprava a realizácia spoločných produktov destinačného managementu</t>
  </si>
  <si>
    <t>E05 - Poriadenie a distribúcia propagačných materiálov a nástrojov publicity pre širokú verejnosť lebo zameraných na špecifické cieľové skupiny</t>
  </si>
  <si>
    <t>E06 - Stretnutie pracovného tímu</t>
  </si>
  <si>
    <t>E07 - Spracovanie spoločného realizačného zámeru tematického produktu</t>
  </si>
  <si>
    <t>E08 - Spracovanie externých posudkov/ hodnotení</t>
  </si>
  <si>
    <t>E09 - Spracovanie spoločnej komunikačnej stratégie/ marketingovej koncepcie  zapojených objektov</t>
  </si>
  <si>
    <t>E10 - Spracovanie tematickej koncepcie zameranej na špecifické segmenty cestovného ruchu/vymedzenou skupinu atraktivít/špecifickú cieľovú skupinu</t>
  </si>
  <si>
    <t>E11 - Spracovanie územnej koncepcie riešiacej celkové využitie prírodných a kultúrnych zdrojov vo vymedzenom cezhraničnom území</t>
  </si>
  <si>
    <t>E12 - Spoločná účasť na veľtrhoch a obdobných prezentačných aktivitách cestovného ruchu vrátane poriadení nevyhnutných propagačných predmetov dlhodobé povahy (bannery, propagačné stany)</t>
  </si>
  <si>
    <t>E13 - Poriadenie vybavení  za účelom realizácie propagačných a prezentačných aktivít realizovaných produktov cestovného ruchu</t>
  </si>
  <si>
    <t>F01 - Aplikácie komunikačnej stratégie/ marketingovej koncepcie zavedenia služieb podporujúcich využívanie potenciálu kultúrneho a prírodného dedičstva</t>
  </si>
  <si>
    <t>F02 - Využitie mobilných technológií pre prezentáciu a propagáciu turistických atraktivít regiónu (audio sprievodca, GPS technológie, QR kódy)</t>
  </si>
  <si>
    <t>F03 - Realizácie publicity a propagácie pomocou webových stránok, sociálnych sietí a ďalších inovatívnych spôsobov propagácie a publicity</t>
  </si>
  <si>
    <t>F04 - Príprava špecifických nástrojov podpory cestovného ruchu – turistické karty, rodinné pasy, atď.</t>
  </si>
  <si>
    <t>F05 - Organizácia aktivít propagujúcich spoločné územie ako turistickú destináciu a podporujúcich rozvoj turizmu v ňom</t>
  </si>
  <si>
    <t>F06 - Stretnutie pracovného tímu</t>
  </si>
  <si>
    <t>F07 - Spracovanie spoločného realizačného zámeru tematického produktu</t>
  </si>
  <si>
    <t>F08 - Spracovanie spoločnej komunikačnej stratégie/ marketingovej koncepcie  zavedenia služieb podporujúcich využívanie potenciálu kultúrneho a prírodného dedičstva</t>
  </si>
  <si>
    <t xml:space="preserve">F09 - Poriadenie vybavenia – nákup technológií nevyhnutných pre zavedenie a prevádzku realizovaných nástrojov podpory cestovného ruchu </t>
  </si>
  <si>
    <t>F10 - Poriadenie vybavenia pre realizáciu opatrení propagácie služieb</t>
  </si>
  <si>
    <t>G01 - Aktivity na prezentáciu prírodného a kultúrneho dedičstva realizované vo forme doplnkových aktivít.</t>
  </si>
  <si>
    <t>A01 - Tvorba kanálu/mechanizmu výmeny a zdieľania informácií a dát</t>
  </si>
  <si>
    <t>A02 - Vytvorenie/ zdieľanie spoločných metodík a hodnotenia</t>
  </si>
  <si>
    <t>A03 - Vytvorenie/ zdieľanie spoločných databáz</t>
  </si>
  <si>
    <t>A04 - Spracovanie štúdií/koncepcií pre efektívnejší výkon starostlivosti o cezhraničné prírodne hodnotné územia</t>
  </si>
  <si>
    <t>A05 - Spracovanie plánov alebo zásad starostlivosti o cezhraničné prírodne hodnotné územia</t>
  </si>
  <si>
    <t>A06 - Spracovanie súborov doporučených opatrení/záchranných programov</t>
  </si>
  <si>
    <t>A07 - Vytvorenie pracovného/expertného tímu v oblasti starostlivosti o cezhraničné prírodne územia</t>
  </si>
  <si>
    <t>A08 - Stretnutie pracovného/expertného  tímu</t>
  </si>
  <si>
    <t>A09 - Definícia požiadaviek na efektívnejší výkon starostlivosti o cezhraničné prírodne hodnotné územia</t>
  </si>
  <si>
    <t>A10 - Realizácia okrúhleho stolu</t>
  </si>
  <si>
    <t>A11 - Spracovanie externých posudkov/ hodnotení</t>
  </si>
  <si>
    <t>A12 - Zber dát</t>
  </si>
  <si>
    <t>A13 - Terénny prieskum</t>
  </si>
  <si>
    <t>A14 - Vyznačenie lokalít v terénu</t>
  </si>
  <si>
    <t>A15 - Realizácia spoločnej konferencie</t>
  </si>
  <si>
    <t>A16 - Verejná diskusia</t>
  </si>
  <si>
    <t>A17 - Vydanie publikačných výstupov</t>
  </si>
  <si>
    <t>A18 - Prezentačné a propagačné aktivity vo vzťahu k realizovanému projektu</t>
  </si>
  <si>
    <t>B01 - Návrh a realizácia opatrení spojených s implementáciou sústavy Natura 2000</t>
  </si>
  <si>
    <t>B02 - Realizácia špeciálnej starostlivosti o vzácne biotopy s cieľom zlepšenia ich kvality a druhového zloženia (vrátane obmedzovania expanzívnych a invazívny druhov) v cezhraničnom území</t>
  </si>
  <si>
    <t>B03 - Eradikácia / regulácia invazívnych druhov (kosenie, výrez, odchyt či odlov, aplikácia biocídov apod., bezpečná likvidácia biomasy aj.)</t>
  </si>
  <si>
    <t>B04 - Realizácia starostlivosti o lesné spoločenstvá cielená na zachovanie lebo zlepšenie ich štruktúry, druhového zložení</t>
  </si>
  <si>
    <t>B05 - Realizácia starostlivosti cielená na podporu vzácnych druhov a ich biotopov, obnovu a tvorbu cenných stanovíšť</t>
  </si>
  <si>
    <t>B06 - Realizácia opatrení na podporu druhov v urbanizovanom aj. antropogénne ovplyvnenom prostredí</t>
  </si>
  <si>
    <t>B07 - Vytvorenie pracovného/expertného tímu v oblasti zlepšenia stavu druhov a biotopov</t>
  </si>
  <si>
    <t>B08 - Stretnutie pracovného/expertného  tímu</t>
  </si>
  <si>
    <t>B09 - Zber informácií a dát</t>
  </si>
  <si>
    <t>B10 - Hodnotenie rizík</t>
  </si>
  <si>
    <t>B11 - Vyznačenie lokalít v terénu</t>
  </si>
  <si>
    <t>B12 - Hodnotenie efektivity opatrenia</t>
  </si>
  <si>
    <t>B13 - Realizácia spoločnej konferencie</t>
  </si>
  <si>
    <t>B14 - Verejná diskusia</t>
  </si>
  <si>
    <t>B15 - Vydanie publikačných výstupov</t>
  </si>
  <si>
    <t>C01 - Mapovaní a monitoring  a príprava metodík a koncepčných dokumentov pre obmedzovanie inváznych druhov</t>
  </si>
  <si>
    <t>C02 - Realizácia opatrení k uchovaní a zvyšovaní početnosti druhov, realizovaná predovšetkým prostredníctvom záchrany druhov a ekosystémov a vytváraní vhodných podmienok pro ich ďalší existenciu</t>
  </si>
  <si>
    <t>C03 - Realizácia opatrení k minimalizácii a predchádzanie škodám spôsobeným silne a kriticky ohrozenými obzvlášť chránenými druhy živočíchov na komunikáciách, vodohospodárskych objektoch, pôdohospodárskych a lesných kultúrach, chovoch rýb a včiel</t>
  </si>
  <si>
    <t>C04 - Realizácia špeciálnej starostlivosti zameraná na podporu biodiverzity v chránených územiach, podporu cieľových stanovíšť a druhov</t>
  </si>
  <si>
    <t>C05 - Investície do zvyšovaní adaptívnych schopností ekosystémov a druhov na rastúcej fragmentácii krajiny, ďalší antropogénne vplyvy a na záťažové faktory životného prostredia</t>
  </si>
  <si>
    <t>C06 - Budovanie/ obnova prvkov pre interpretáciu chránených území (informační panely, náučné chodníky, návštevnícka strediska apod.),</t>
  </si>
  <si>
    <t>C07 - Realizácia opatrení na predchádzanie zavlečeniu, regulácii a likvidácii populácií inváznych druhov rastlín a živočíchov</t>
  </si>
  <si>
    <t>C08 - Realizácia opatrení navrhnutých v rámci schválených komplexných pozemkových úprav zameraných na výsadby zelene v krajine a ochranu pôdy.</t>
  </si>
  <si>
    <t>C09 - Tvorba informačných a technických nástrojov k ochrane druhov a stanovíšť</t>
  </si>
  <si>
    <t xml:space="preserve">C10 - Stretnutie projektového tímu </t>
  </si>
  <si>
    <t>C11 - Vytvorenie pracovného/expertného tímu v oblasti starostlivosti o cezhraničné prírodne územia</t>
  </si>
  <si>
    <t>C12 - Stretnutie pracovného/expertného  tímu</t>
  </si>
  <si>
    <t>C13 - Realizácia okrúhleho stolu</t>
  </si>
  <si>
    <t>C14 - Vzdelávacie semináre pre verejnosť</t>
  </si>
  <si>
    <t>C15 - Realizácia aktivít verejnej osvety</t>
  </si>
  <si>
    <t>C16 - Hodnotenie efektivity opatrenia</t>
  </si>
  <si>
    <t>C17 - Realizácia spoločnej konferencie</t>
  </si>
  <si>
    <t>C18 - Verejná diskusia</t>
  </si>
  <si>
    <t>C19 - Vydanie publikačných výstupov</t>
  </si>
  <si>
    <t>C20 - Prezentačné a propagačné aktivity vo vzťahu k realizovanému projektu</t>
  </si>
  <si>
    <t>D01 - Spracovanie plánov/projektov budovanie ekostabilizačných prvkov v cezhraničnom území</t>
  </si>
  <si>
    <t>D02 - Budovanie ekostabilizačných prvkov v krajine</t>
  </si>
  <si>
    <t>D03 - Investície do obnovy častí prírodných stanovíšť za účelom rozšírení veľkosti chránenej oblasti, zväčšenie oblasti k hľadaní potravy, rozmnožovaní a odpočinku týchto druhov a za účelom uľahčenia ich migrovaní/rozšírení</t>
  </si>
  <si>
    <t>D04 - Investície do krajinných prvkov prispievajúcich k prispôsobení sa zmenám klímy lebo ich zmiernení v cezhraničnom regióne</t>
  </si>
  <si>
    <t>D05 - Investície do umelých prvkov zelenej infraštruktúry (ekodukty, ekomosty) v cezhraničnom  regióne</t>
  </si>
  <si>
    <t>D06 - Investície do multifunkčných oblastí s cieľom využívania pôdy</t>
  </si>
  <si>
    <t xml:space="preserve">D07 - Stretnutie projektového tímu </t>
  </si>
  <si>
    <t>D08 - Vytvorenie pracovného/expertného tímu v oblasti budovania ekostabilizačných prvkov v krajine a zelenej infraštruktúry</t>
  </si>
  <si>
    <t>D09 - Stretnutie pracovného/expertného  tímu</t>
  </si>
  <si>
    <t>D10 - Nákup pozemkov</t>
  </si>
  <si>
    <t>D11 - Projektová/stavebná dokumentácia</t>
  </si>
  <si>
    <t>D12 - Prezentačné a propagačné aktivity vo vzťahu k realizovanému projektu</t>
  </si>
  <si>
    <t>E01 - Tvorba kanálu/mechanizmu výmeny a zdieľania informácií a dát</t>
  </si>
  <si>
    <t>E02 - Vytvorenie/ zdieľanie spoločných metodík a hodnotenia</t>
  </si>
  <si>
    <t>E03 - Vytvorenie/ zdieľanie spoločných databází</t>
  </si>
  <si>
    <t>E04 - Vytvorenie spoločného riadiaceho/ manažérskeho systému</t>
  </si>
  <si>
    <t>E05 - Spracovanie cezhraničných plánov riadenia/manažmentu prírodne hodnotných území ich vybraných častí a okolitého územia (vrátane chránených území)</t>
  </si>
  <si>
    <t>E06 - Spracovanie plánov lebo zásad starostlivosti o cezhraničné prírodne hodnotné územia</t>
  </si>
  <si>
    <t>E07 - Spracovanie súborov doporučených opatrení/záchranných programov v starostlivosti o cezhraničné prírodne hodnotné územia</t>
  </si>
  <si>
    <t>E08 - Realizácia spoločných cezhraničných plánov riadenia/manažmentu prírodne hodnotných území ich vybraných častí a okolitého územia (vrátane chránených území)</t>
  </si>
  <si>
    <t xml:space="preserve">E09 - Stretnutie projektového tímu </t>
  </si>
  <si>
    <t>E10 - Vytvorenie pracovného/expertného tímu v oblasti riadenia/managementu prírodne hodnotných území v cezhraničnom regióne</t>
  </si>
  <si>
    <t>E11 - Stretnutie pracovného/expertného tímu</t>
  </si>
  <si>
    <t>E12 - Zber informácií a dát</t>
  </si>
  <si>
    <t>E13 - Hodnotenie rizík</t>
  </si>
  <si>
    <t>E14 - Vyznačenie lokalít v terénu</t>
  </si>
  <si>
    <t>E15 - Terénny prieskum</t>
  </si>
  <si>
    <t>E16 - Poriadenie vybavení/ technológií nevyhnutného k realizácii spoločných cezhraničných plánov riadenia/manažmentu prírodne hodnotných území</t>
  </si>
  <si>
    <t>E17 - Realizácia investícií nevyhnutných pri realizácii spoločných cezhraničných plánov riadenia/manažmentu prírodne hodnotných území</t>
  </si>
  <si>
    <t>E18 - Realizácia spoločnej konferencie</t>
  </si>
  <si>
    <t>E19 - Verejná diskusia</t>
  </si>
  <si>
    <t>E20 - Vydanie publikačných výstupov</t>
  </si>
  <si>
    <t>E21 - Prezentačné a propagačné aktivity vo vzťahu k realizovanému projektu</t>
  </si>
  <si>
    <t>F01 - Tvorba kanálu/mechanizmu výmeny a zdieľania informácií a dát</t>
  </si>
  <si>
    <t>F02 - Vytvorenie/ zdieľanie spoločných metodík a hodnotenia</t>
  </si>
  <si>
    <t>F03 - Vytvorenie/ zdieľanie spoločných databáz</t>
  </si>
  <si>
    <t>F04 - Spracovanie spoločných štúdií /koncepcií/stratégií v oblasti starostlivosti a ochrany životného prostredia</t>
  </si>
  <si>
    <t>F05 - Vytvorenie spoločného riadiaceho/ manažérskeho systému</t>
  </si>
  <si>
    <t xml:space="preserve">F06 - Stretnutie projektového tímu </t>
  </si>
  <si>
    <t>F07 - Vytvorenie pracovného/expertného tímu v oblasti starostlivosti o cezhraničné prírodne významne územia</t>
  </si>
  <si>
    <t>F08 - Stretnutie pracovného/expertného  tímu</t>
  </si>
  <si>
    <t>F09 - Zber informácií a dát</t>
  </si>
  <si>
    <t>F10 - Aktivity na vytváranie väzieb a súčinnosti medzi výskumnými inštitúciami, organizáciami ochrany prírody a realizátormi ochrany prírody</t>
  </si>
  <si>
    <t>F11 - Nákup poradenských a expertných služieb v oblasti výskumu podporujúce zlepšenie cezhraničnej starostlivosti a ochrany o prírodne významné územia</t>
  </si>
  <si>
    <t>F12 - Realizácia spoločných výskumných aktivít v cezhraničnom priestore v oblasti starostlivosti a ochrany životného prostredia</t>
  </si>
  <si>
    <t>F13 - Poriadenie vybavenia nevyhnutného pre realizáciu spoločných výskumných aktivít</t>
  </si>
  <si>
    <t>F14 - Stavebné úpravy realizované v súvislosti s umiestnením a prevádzkou vybavenia/technológií pre realizáciu spoločných výskumných aktivít</t>
  </si>
  <si>
    <t>F15 - Projektová/realizačná dokumentácia</t>
  </si>
  <si>
    <t>F16 - Realizácia spoločnej konferencie</t>
  </si>
  <si>
    <t>F17 - Verejná diskusia</t>
  </si>
  <si>
    <t>F18 - Vydanie publikačných výstupov</t>
  </si>
  <si>
    <t>F19 - Prezentačné a propagačné aktivity vo vzťahu k realizovanému projektu</t>
  </si>
  <si>
    <t>G01 - Tvorba kanálu/mechanizmu výmeny a zdieľania informácií a dát</t>
  </si>
  <si>
    <t>G02 - Vytvorenie/zdieľanie spoločných metodík a hodnotenia</t>
  </si>
  <si>
    <t>G03 - Vytvorenie/zdieľanie spoločných databáz</t>
  </si>
  <si>
    <t>G04 - Vytvorenie spoločných riadiacich/manažérskych systémov</t>
  </si>
  <si>
    <t>G05 - Stretnutie projektového tímu</t>
  </si>
  <si>
    <t>G06 - Vytvorenie pracovného/expertného tímu v oblasti starostlivosti o cezhraničné prírodne územia</t>
  </si>
  <si>
    <t>G07 - Stretnutie pracovného /expertného tímu</t>
  </si>
  <si>
    <t>G08 - Realizácia okrúhlych stolov</t>
  </si>
  <si>
    <t>G09 - Realizácia vzdelávacích seminárov</t>
  </si>
  <si>
    <t>G10 - Realizácia spoločných konferencií</t>
  </si>
  <si>
    <t>G11 - Verejná prezentácia/debata</t>
  </si>
  <si>
    <t>G12 - Zber informácií a dát</t>
  </si>
  <si>
    <t>G13 - Vyznačenie lokalít</t>
  </si>
  <si>
    <t>G14 - Poriadené vybavení/technológií/zariadení nevyhnutného pre realizáciu monitoringu a vyhodnocovania stavu ŽP</t>
  </si>
  <si>
    <t>G15 - Stavebné úpravy realizované v súvislosti s umiestnením a prevádzkou vybavenia/technológií pre realizáciu spoločných výskumných aktivít</t>
  </si>
  <si>
    <t>G16 - Príprava projektovej/realizačnej dokumentácie</t>
  </si>
  <si>
    <t>G17 - Vydanie publikačných výstupov</t>
  </si>
  <si>
    <t>G18 - Prezentačné a propagačné aktivity vo vzťahu k realizovanému projektu</t>
  </si>
  <si>
    <t>H01 - Spracovanie spoločných plánov/ štúdií k téme aktivity</t>
  </si>
  <si>
    <t>H02 - Monitoring procesov eróznej ohrozenosti</t>
  </si>
  <si>
    <t>H03 - Vytvorenie spoločných informačných systémov</t>
  </si>
  <si>
    <t>H04 - Vytvorenie spoločných riadiacich a manažérskych systémov</t>
  </si>
  <si>
    <t>H05 - Vytvorenie komplexného protierózneho opatrenia</t>
  </si>
  <si>
    <t>H06 - Realizácia organizačných protieróznych opatrení  (vhodné umiestnenie rastlín, pásové pestovanie plodín, vhodný tvar a veľkosť pozemkov, vegetačné pásy, záchytné trávne pásy)</t>
  </si>
  <si>
    <t>H07 - Realizácia opatrení pre zvýšenie schopnosti zadržiavanie vody v pôde</t>
  </si>
  <si>
    <t>H08 - Koordinačné opatrenia s protipovodňovými plánmi</t>
  </si>
  <si>
    <t>H09 - Realizácia opatrení pre obnovu pôdotvorného procesu</t>
  </si>
  <si>
    <t>H10 - Realizácia agrotechnických a vegetačných protieróznych opatrení (pôdoochranná kultivácia, protierózna orba, protierózne satie kukurice, protierózna ochrana zemiakov)</t>
  </si>
  <si>
    <t>H11 - Realizácia technických protieróznych opatrení (terénne urovnanie, průlehy, priekopy, terasy, hrádze, protierózne nádrže, protierózne cesty)</t>
  </si>
  <si>
    <t>H12 - Realizácia opatrení na kultiváciu/rekultiváciu pôdy</t>
  </si>
  <si>
    <t>H13 - Stretnutie projektového tímu</t>
  </si>
  <si>
    <t>H14 - Stretnutie pracovného /expertného tímu</t>
  </si>
  <si>
    <t>H15 - Definícia spoločných problémov a výziev v téme aktivity</t>
  </si>
  <si>
    <t>H16 - Spracovanie expertných posudkov/hodnotenie v téme aktivity</t>
  </si>
  <si>
    <t>H17 - Realizácia okrúhlych stolov</t>
  </si>
  <si>
    <t>H18 - Realizácia vzdelávacích seminárov</t>
  </si>
  <si>
    <t>H19 - Realizácia spoločných konferencií</t>
  </si>
  <si>
    <t>H20 - Verejná prezentácia</t>
  </si>
  <si>
    <t>H21 - Poriadenie zariadení</t>
  </si>
  <si>
    <t>H22 - Poriadenie vybavení</t>
  </si>
  <si>
    <t>H23 - Opatrenia publicity</t>
  </si>
  <si>
    <t>A01 - Stretnutie pracovného/expertného tímu</t>
  </si>
  <si>
    <t>A02 - Vytvorení spoločných plánov rozvoja</t>
  </si>
  <si>
    <t>A03 - Spracovanie spoločnej štúdie</t>
  </si>
  <si>
    <t>A04 - Spoločná konferencia/seminár</t>
  </si>
  <si>
    <t>A05 - Realizácia okrúhleho stola</t>
  </si>
  <si>
    <t>A06 - Tvorba spoločnej informačnej platformy</t>
  </si>
  <si>
    <t>A07 - Vytvorenie spoločných riadiacich a manažérskych systémov</t>
  </si>
  <si>
    <t>A08 - Spracovanie analytickej časti</t>
  </si>
  <si>
    <t>A09 - Dotazníkové šetrenie</t>
  </si>
  <si>
    <t>A10 - Zber dát</t>
  </si>
  <si>
    <t>A11 - Spracovanie strategickej časti</t>
  </si>
  <si>
    <t>A12 - Spracovanie expertných posudkov a hodnotení</t>
  </si>
  <si>
    <t>A13 - Verejná prezentácia</t>
  </si>
  <si>
    <t>A14 - Obstaranie vybavenia za účelom zaistenie prevádzky spoločných informačných platforiem a riadiacich a manažérskych systémov</t>
  </si>
  <si>
    <t>A15 - Opatrenia publicity</t>
  </si>
  <si>
    <t>B01 - Stretnutie pracovného tímu</t>
  </si>
  <si>
    <t>B02 - Definovanie spoločných tém, potrieb a problémov</t>
  </si>
  <si>
    <t>B03 - Vytvorenie spoločnej cezhraničnej databázy</t>
  </si>
  <si>
    <t xml:space="preserve">B04 - Usporiadanie spoločných aktivít v kulturno-rekreačnej/ športovej oblasti </t>
  </si>
  <si>
    <t>B05 - Usporiadanie spoločnej spoločenskej aktivity podporujúcej identitu a tradície</t>
  </si>
  <si>
    <t>B06 - Realizácia spoločných verejných vzdelávacích aktivít</t>
  </si>
  <si>
    <t>B07 - Príprava spoločných projektov</t>
  </si>
  <si>
    <t xml:space="preserve">B08 - Aktivita smerujúca k propagácii cezhraničnej spolupráce a spoločného územia (spoločné publikácie, internetové stránky) </t>
  </si>
  <si>
    <t>B09 - Tvorba spoločnej informačnej platformy</t>
  </si>
  <si>
    <t>B10 - Realizácia/ prepojenie spoločných informačných systémov, databáz s cieľom zlepšenia správy a ďalšieho rozvoja prihraničnej oblasti</t>
  </si>
  <si>
    <t>B11 - Realizácia školiaceho/vzdelávacieho  programu pre organizačné štruktúry v oblastiach efektívnej správy, vzdelávania, kultúrneho a prírodného dedičstva</t>
  </si>
  <si>
    <t>B12 - Tvorba kanálu/mechanizmu výmeny a zdieľania informácií a dát</t>
  </si>
  <si>
    <t>B13 - Prezentačné a propagačné aktivity vo vzťahu k realizovanému projektu</t>
  </si>
  <si>
    <t xml:space="preserve">B14 - Obstaranie vybavenia v súvislosti s realizáciou aktivít k zvyšovaní inštitucionálnych kapacít a zručností organizačných štruktúr v oblastiach efektívnej správy, vzdelávania, kultúrneho a prírodného dedičstva </t>
  </si>
  <si>
    <t>B15 - Spracovaní realizačnej/projektovej dokumentácie</t>
  </si>
  <si>
    <t>B16 - Stavebné úpravy realizované v súvislosti s realizáciou s umiestnením a prevádzkou vybavenia</t>
  </si>
  <si>
    <t>B17 - Obstaranie vybavenia</t>
  </si>
  <si>
    <t>C01 - Stretnutie pracovného tímu</t>
  </si>
  <si>
    <t>C02 - Definovanie spoločných tém, potrieb a problémov</t>
  </si>
  <si>
    <t>C03 - Spracovanie spoločného plánu rozvoja spolupráce</t>
  </si>
  <si>
    <t>C04 - Usporiadanie spoločnej prezentačnej aktivity</t>
  </si>
  <si>
    <t>C05 - Usporiadanie spoločnej spoločenskej aktivity podporujúcej identitu a tradície</t>
  </si>
  <si>
    <t>C06 - Usporiadanie spoločných konzultácií</t>
  </si>
  <si>
    <t>C07 - Usporiadanie spoločného školenia</t>
  </si>
  <si>
    <t>C08 - Usporiadanie spoločnej konferencie</t>
  </si>
  <si>
    <t>C09 - Spoločné propagačné aktivity</t>
  </si>
  <si>
    <t>C10 - Vyhľadávanie spoločných príležitostí a kontaktov</t>
  </si>
  <si>
    <t>C11 - Spoločná príprava projektov</t>
  </si>
  <si>
    <t>C12 - Spracovaní spoločnej databázy</t>
  </si>
  <si>
    <t>C13 - Realizácia spoločných verejných vzdelávacích aktivít</t>
  </si>
  <si>
    <t>C14 - Realizácia výmennej stáže /pobytu</t>
  </si>
  <si>
    <t>C15 - Spracovanie spoločných metodík/pracovných materiálov</t>
  </si>
  <si>
    <t>C16 - Vytvorenie spoločného riadiaceho a manažérskeho systému</t>
  </si>
  <si>
    <t>C17 - Realizácia okrúhleho stola</t>
  </si>
  <si>
    <t xml:space="preserve">C18 - Aktivita smerujúca k propagácii cezhraničnej spolupráce a spoločného územia (spoločné publikácie, internetové stránky) </t>
  </si>
  <si>
    <t>C19 - Tvorba spoločnej informačnej platformy</t>
  </si>
  <si>
    <t>C20 - Tvorba kanálu/mechanizmu výmeny a zdieľania informácií a dát</t>
  </si>
  <si>
    <t>C21 - Realizácia/ prepojenie spoločných informačných systémov, databáz s cieľom zlepšenia správy a ďalšieho rozvoja prihraničnej oblasti</t>
  </si>
  <si>
    <t>C22 - Stretnutia projektového tímu</t>
  </si>
  <si>
    <t>C23 - Verejná prezentácia/ diskusia</t>
  </si>
  <si>
    <t>C24 - Obstaranie vybavenia</t>
  </si>
  <si>
    <t>D01 - Stretnutie pracovného tímu</t>
  </si>
  <si>
    <t>D02 - Definovanie spoločných tém, potrieb a problémov</t>
  </si>
  <si>
    <t>D03 - Spracovanie spoločného plánu rozvoja spolupráce v oblasti verejnej správy a celospoločensky prínosných oblastiach</t>
  </si>
  <si>
    <t>D04 - Realizácia okrúhleho stola v oblasti verejnej správy a celospoločensky prínosných oblastiach</t>
  </si>
  <si>
    <t>D05 - Aktivita spoločného plánovania/optimalizácie v oblasti verejnej správy a celospoločensky prínosných oblastiach</t>
  </si>
  <si>
    <t>D06 - Vytvorenie spoločnej siete</t>
  </si>
  <si>
    <t>D07 - Realizácia spoločnej konferencie v oblasti verejnej správy a celospoločensky prínosných oblastiach</t>
  </si>
  <si>
    <t>D08 - Spoločná kooperačná aktivita na výmenu skúseností a prenosu know –how medzi partnermi projektu</t>
  </si>
  <si>
    <t>D09 - Spoločná výmenná aktivita medzi partnermi projektu (realizácia záujmových aktivít, vzájomné poznanie, osveta, mimoškolské vzdelávanie, vzájomné návštevy)</t>
  </si>
  <si>
    <t>D10 - Spoločný vzdelávací program/seminár pre pracovníkov v oblasti verejnej správy a celospoločensky prínosných oblastiach</t>
  </si>
  <si>
    <t>D11 - Vytváranie spoločnej databázy</t>
  </si>
  <si>
    <t>D12 - Vytvorenie spoločného riadiaceho/  manažérskeho systému</t>
  </si>
  <si>
    <t xml:space="preserve">D13 - Usporiadanie spoločnej verejnej aktivity v kultúrno-rekreačnej/ športovej oblasti </t>
  </si>
  <si>
    <t>D14 - Usporiadanie spoločnej spoločenskej aktivity podporujúcej identitu a tradície</t>
  </si>
  <si>
    <t xml:space="preserve">D15 - Aktivita smerujúca k propagácii cezhraničnej spolupráce a spoločného územia (spoločné publikácie, internetové stránky) </t>
  </si>
  <si>
    <t>D16 - Tvorba spoločnej informačnej platformy</t>
  </si>
  <si>
    <t>D17 - Realizácia/ prepojenie spoločných informačných systémov, databáz s cieľom zlepšenia správy a ďalšieho rozvoja prihraničnej oblasti</t>
  </si>
  <si>
    <t>D18 - Vytvorenie stálej pracovnej skupiny/ tímu v oblasti verejnej správy a celospoločensky prínosných oblastiach</t>
  </si>
  <si>
    <t>D19 - Aktivity na podporu činnosti stálej pracovnej skupiny/tímu v oblasti verejnej správy a celospoločensky prínosných oblastiach</t>
  </si>
  <si>
    <t>D20 - Realizácia diskusného panelu  v oblasti verejnej správy a celospoločensky prínosných oblastiach</t>
  </si>
  <si>
    <t>D21 - Zavádzanie nových riešení a prístupov pri verejnej správe a v celospoločensky prínosných oblastiach</t>
  </si>
  <si>
    <t>D22 - Výmenná stáž pracovníkov v oblasti verejnej správy a celospoločensky prínosných oblastiach</t>
  </si>
  <si>
    <t>D23 - Tvorba kanálu/mechanizmu výmeny a zdieľania informácií a dát</t>
  </si>
  <si>
    <t xml:space="preserve">D24 - Prezentačné a propagačné aktivity vo vzťahu k realizovanému projektu </t>
  </si>
  <si>
    <t>D25 - Obstaranie vybavenia</t>
  </si>
  <si>
    <t>Konkrétny cieľ žiadosti</t>
  </si>
  <si>
    <t xml:space="preserve">Konkrétny cieľ: </t>
  </si>
  <si>
    <t>Konkrétny cieľ:</t>
  </si>
  <si>
    <t xml:space="preserve">Cieľová hodnota: </t>
  </si>
  <si>
    <t xml:space="preserve">Čas plnenia: </t>
  </si>
  <si>
    <t>Kódy pre oblasť hospodárskej činnosti</t>
  </si>
  <si>
    <t>01 Poľnohospodárstvo, poľovníctvo a lesné hospodárstvo</t>
  </si>
  <si>
    <t>02 Rybolov</t>
  </si>
  <si>
    <t>03 Výroba potravín a nápojov</t>
  </si>
  <si>
    <t>04 Výroba textílií a odevov</t>
  </si>
  <si>
    <t>05 Výroba dopravných prostriedkov</t>
  </si>
  <si>
    <t>06 Nešpecifikované výrobné odvetvia</t>
  </si>
  <si>
    <t>07 Ťažba a úprava energetických surovín</t>
  </si>
  <si>
    <t>08 Dodávka elektriny, plynu, pary a teplej vody</t>
  </si>
  <si>
    <t>09 Zber, čistenie a rozvod vody</t>
  </si>
  <si>
    <t>10 Pošta a telekomunikácie</t>
  </si>
  <si>
    <t>11 Doprava</t>
  </si>
  <si>
    <t>12 Stavebníctvo</t>
  </si>
  <si>
    <t>13 Veľkoobchod a maloobchod</t>
  </si>
  <si>
    <t>14 Hotely a reštaurácie</t>
  </si>
  <si>
    <t>15 Finančné sprostredkovanie</t>
  </si>
  <si>
    <t>16 Nehnuteľnosti, prenájom a obchodné činnosti</t>
  </si>
  <si>
    <t>17 Verejná správa</t>
  </si>
  <si>
    <t>18 Školstvo</t>
  </si>
  <si>
    <t>19 Zdravotnícke činnosti</t>
  </si>
  <si>
    <t>20 Sociálna práca, spoločenské, sociálne a osobné služby</t>
  </si>
  <si>
    <t>21 Činnosti súvisiace so životným prostredím</t>
  </si>
  <si>
    <t>22 Iné nešpecifikované služby</t>
  </si>
  <si>
    <t>00 Neuplatňuje sa</t>
  </si>
  <si>
    <t>8.1.4 Spoločné financovanie personál</t>
  </si>
  <si>
    <t>Popis:</t>
  </si>
  <si>
    <r>
      <t xml:space="preserve">8.1 Cezhraničná spolupráca </t>
    </r>
    <r>
      <rPr>
        <i/>
        <sz val="12"/>
        <color indexed="8"/>
        <rFont val="Arial Narrow"/>
        <family val="2"/>
        <charset val="238"/>
      </rPr>
      <t/>
    </r>
  </si>
  <si>
    <r>
      <t>8.2 Cezhraničný dopad</t>
    </r>
    <r>
      <rPr>
        <i/>
        <sz val="12"/>
        <color indexed="8"/>
        <rFont val="Arial Narrow"/>
        <family val="2"/>
        <charset val="238"/>
      </rPr>
      <t/>
    </r>
  </si>
  <si>
    <r>
      <t>Popis, akým spôsobom projekt ovplyvní zvolené cieľové skupiny:</t>
    </r>
    <r>
      <rPr>
        <i/>
        <sz val="11"/>
        <color indexed="8"/>
        <rFont val="Arial Narrow"/>
        <family val="2"/>
        <charset val="238"/>
      </rPr>
      <t xml:space="preserve"> </t>
    </r>
  </si>
  <si>
    <r>
      <t xml:space="preserve">ZHRNUTIE ROZPOČTU NA ÚROVNI </t>
    </r>
    <r>
      <rPr>
        <b/>
        <i/>
        <sz val="11"/>
        <color indexed="8"/>
        <rFont val="Arial Narrow"/>
        <family val="2"/>
        <charset val="238"/>
      </rPr>
      <t>PARTNEROV</t>
    </r>
    <r>
      <rPr>
        <i/>
        <sz val="11"/>
        <color indexed="8"/>
        <rFont val="Arial Narrow"/>
        <family val="2"/>
        <charset val="238"/>
      </rPr>
      <t>(Automaticky generované)</t>
    </r>
  </si>
  <si>
    <r>
      <t xml:space="preserve">ZHRNUTIE ROZPOČTU NA ÚROVNI </t>
    </r>
    <r>
      <rPr>
        <b/>
        <i/>
        <sz val="11"/>
        <color indexed="8"/>
        <rFont val="Arial Narrow"/>
        <family val="2"/>
        <charset val="238"/>
      </rPr>
      <t>PROJEKTU</t>
    </r>
    <r>
      <rPr>
        <i/>
        <sz val="11"/>
        <color indexed="8"/>
        <rFont val="Arial Narrow"/>
        <family val="2"/>
        <charset val="238"/>
      </rPr>
      <t>(Automaticky generované)</t>
    </r>
  </si>
  <si>
    <r>
      <t>§</t>
    </r>
    <r>
      <rPr>
        <sz val="11"/>
        <color indexed="8"/>
        <rFont val="Times New Roman"/>
        <family val="1"/>
        <charset val="238"/>
      </rPr>
      <t xml:space="preserve">  </t>
    </r>
    <r>
      <rPr>
        <sz val="11"/>
        <color indexed="8"/>
        <rFont val="Arial Narrow"/>
        <family val="2"/>
        <charset val="238"/>
      </rPr>
      <t xml:space="preserve">všetky informácie obsiahnuté v žiadosti o nenávratný finančný príspevok a všetkých jej prílohách sú úplné, pravdivé a správne, </t>
    </r>
  </si>
  <si>
    <r>
      <t>§</t>
    </r>
    <r>
      <rPr>
        <sz val="11"/>
        <color indexed="8"/>
        <rFont val="Times New Roman"/>
        <family val="1"/>
        <charset val="238"/>
      </rPr>
      <t xml:space="preserve">  </t>
    </r>
    <r>
      <rPr>
        <sz val="11"/>
        <color indexed="8"/>
        <rFont val="Arial Narrow"/>
        <family val="2"/>
        <charset val="238"/>
      </rPr>
      <t>projekt je v súlade s princípmi podpory rovnosti mužov a žien a nediskriminácie podľa článku 7 nariadenia o Európskeho parlamentu a Rady (EÚ) č. 1303/2013 zo 17. decembra 2013, ktorým sa stanovujú spoločné ustanovenia o Európskom fonde regionálneho rozvoja, Európskom sociálnom fonde, Kohéznom fonde, Európskom poľnohospodárskom fonde pre rozvoj vidieka a Európskom námornom a rybárskom fonde a ktorým sa stanovujú všeobecné ustanovenia o Európskom fonde regionálneho rozvoja, Európskom sociálnom fonde, Kohéznom fonde a Európskom námornom a rybárskom fonde, a ktorým sa zrušuje nariadenie Rady (ES) č. 1083/2006  (ďalej len ,,všeobecné nariadenie“) a v súlade s princípom udržateľného rozvoja podľa článku 8 všeobecného nariadenia,</t>
    </r>
  </si>
  <si>
    <r>
      <t>§</t>
    </r>
    <r>
      <rPr>
        <sz val="11"/>
        <color indexed="8"/>
        <rFont val="Times New Roman"/>
        <family val="1"/>
        <charset val="238"/>
      </rPr>
      <t xml:space="preserve">  </t>
    </r>
    <r>
      <rPr>
        <sz val="11"/>
        <color indexed="8"/>
        <rFont val="Arial Narrow"/>
        <family val="2"/>
        <charset val="238"/>
      </rPr>
      <t>zabezpečím finančné prostriedky na spolufinancovanie projektu tak, aby nebola ohrozená jeho implementácia,</t>
    </r>
  </si>
  <si>
    <r>
      <t>§</t>
    </r>
    <r>
      <rPr>
        <sz val="11"/>
        <color indexed="8"/>
        <rFont val="Times New Roman"/>
        <family val="1"/>
        <charset val="238"/>
      </rPr>
      <t xml:space="preserve">  </t>
    </r>
    <r>
      <rPr>
        <sz val="11"/>
        <color indexed="8"/>
        <rFont val="Arial Narrow"/>
        <family val="2"/>
        <charset val="238"/>
      </rPr>
      <t>na oprávnené výdavky uvedené v projekte nežiadam o inú pomoc, resp. požadovanie inej pomoci je v súlade s pravidlami kumulácie ustanovenými v príslušných právnych predpisov poskytovania štátnej pomoci a na tieto výdavky v minulosti nebol poskytnutý príspevok z verejných prostriedkov ani z Recyklačného fondu,</t>
    </r>
  </si>
  <si>
    <r>
      <t>§</t>
    </r>
    <r>
      <rPr>
        <sz val="11"/>
        <color indexed="8"/>
        <rFont val="Times New Roman"/>
        <family val="1"/>
        <charset val="238"/>
      </rPr>
      <t xml:space="preserve">  </t>
    </r>
    <r>
      <rPr>
        <sz val="11"/>
        <color indexed="8"/>
        <rFont val="Arial Narrow"/>
        <family val="2"/>
        <charset val="238"/>
      </rPr>
      <t>spĺňam podmienky poskytnutia príspevku uvedené v príslušnej výzve,</t>
    </r>
  </si>
  <si>
    <r>
      <t>§</t>
    </r>
    <r>
      <rPr>
        <sz val="11"/>
        <color indexed="8"/>
        <rFont val="Times New Roman"/>
        <family val="1"/>
        <charset val="238"/>
      </rPr>
      <t xml:space="preserve">  </t>
    </r>
    <r>
      <rPr>
        <sz val="11"/>
        <color indexed="8"/>
        <rFont val="Arial Narrow"/>
        <family val="2"/>
        <charset val="238"/>
      </rPr>
      <t>údaje uvedené v žiadosti o NFP sú identické s údajmi odoslanými prostredníctvom verejnej časti portálu ITMS2014+,</t>
    </r>
  </si>
  <si>
    <r>
      <t>§</t>
    </r>
    <r>
      <rPr>
        <sz val="11"/>
        <color indexed="8"/>
        <rFont val="Times New Roman"/>
        <family val="1"/>
        <charset val="238"/>
      </rPr>
      <t xml:space="preserve">  </t>
    </r>
    <r>
      <rPr>
        <sz val="11"/>
        <color indexed="8"/>
        <rFont val="Arial Narrow"/>
        <family val="2"/>
        <charset val="238"/>
      </rPr>
      <t>som si vedomý skutočnosti, že na NFP nie je právny nárok,</t>
    </r>
  </si>
  <si>
    <r>
      <t>§</t>
    </r>
    <r>
      <rPr>
        <sz val="11"/>
        <color indexed="8"/>
        <rFont val="Times New Roman"/>
        <family val="1"/>
        <charset val="238"/>
      </rPr>
      <t xml:space="preserve">  </t>
    </r>
    <r>
      <rPr>
        <sz val="11"/>
        <color indexed="8"/>
        <rFont val="Arial Narrow"/>
        <family val="2"/>
        <charset val="238"/>
      </rPr>
      <t>som si vedomý zodpovednosti za predloženie neúplných a nesprávnych údajov, pričom beriem na vedomie, že preukázanie opaku je spojené s rizikom možných následkov v rámci konania o žiadosti o NFP a/alebo implementácie projektu (napr. možnosť mimoriadneho ukončenia zmluvného vzťahu, vznik neoprávnených výdavkov).</t>
    </r>
  </si>
  <si>
    <r>
      <t>Zaväzujem sa bezodkladne písomne informovať poskytovateľa o všetkých zmenách, ktoré sa týkajú uvedených údajov a skutočností. Súhlasím so správou, spracovaním a uchovávaním všetkých uvedených osobných údajov v súlade so zák. č. 122/2013 Z. z. o </t>
    </r>
    <r>
      <rPr>
        <sz val="11"/>
        <color indexed="8"/>
        <rFont val="Arial Narrow"/>
        <family val="2"/>
        <charset val="238"/>
      </rPr>
      <t>ochrane osobných údajov a o zmene a doplnení niektorých zákonov pre účely implementácie príslušného programu spolupráce.</t>
    </r>
  </si>
  <si>
    <r>
      <t>Merná jednotka:</t>
    </r>
    <r>
      <rPr>
        <i/>
        <sz val="11"/>
        <color indexed="8"/>
        <rFont val="Arial Narrow"/>
        <family val="2"/>
        <charset val="238"/>
      </rPr>
      <t xml:space="preserve"> </t>
    </r>
  </si>
  <si>
    <r>
      <t>Východisková hodnota:</t>
    </r>
    <r>
      <rPr>
        <sz val="11"/>
        <color indexed="8"/>
        <rFont val="Arial Narrow"/>
        <family val="2"/>
        <charset val="238"/>
      </rPr>
      <t xml:space="preserve"> </t>
    </r>
  </si>
  <si>
    <t>Projektový partner 1</t>
  </si>
  <si>
    <t>Projektový partner 2</t>
  </si>
  <si>
    <t>Projektový partner 3</t>
  </si>
  <si>
    <t>Názov PP 1:</t>
  </si>
  <si>
    <t>Názov PP 2:</t>
  </si>
  <si>
    <t>Názov PP 3:</t>
  </si>
  <si>
    <t>PP 1</t>
  </si>
  <si>
    <t>PP 2</t>
  </si>
  <si>
    <t>PP 3</t>
  </si>
  <si>
    <t>Projektové aktivity</t>
  </si>
  <si>
    <t>Merateľný ukazovateľ:</t>
  </si>
  <si>
    <t>Partneri v projekte</t>
  </si>
  <si>
    <t>Cieľové skupiny</t>
  </si>
  <si>
    <t>žiaci a študenti</t>
  </si>
  <si>
    <t>pedagogický personál a školitelia</t>
  </si>
  <si>
    <t>zamestnanci a zamestnávatelia</t>
  </si>
  <si>
    <t>malé a stredné podniky</t>
  </si>
  <si>
    <t>obyvatelia cezhraničného regiónu</t>
  </si>
  <si>
    <t>návštevníci cezhraničného regiónu</t>
  </si>
  <si>
    <t>zamestnanci miestnej a regionálnej samosprávy</t>
  </si>
  <si>
    <t>podnikateľské subjekty pôsobiace v cezhraničnom regióne</t>
  </si>
  <si>
    <t>Cieľové skupiny podľa KC</t>
  </si>
  <si>
    <t>Sektor:</t>
  </si>
  <si>
    <r>
      <t xml:space="preserve">1.2.1 Identifikácia organizačnej zložky HCP zodpovednej za realizáciu projektu </t>
    </r>
    <r>
      <rPr>
        <sz val="11"/>
        <color theme="1"/>
        <rFont val="Arial Narrow"/>
        <family val="2"/>
        <charset val="238"/>
      </rPr>
      <t>(ak relevantné)</t>
    </r>
  </si>
  <si>
    <t>Predmet činnosti PP 1:</t>
  </si>
  <si>
    <t>Predmet činnosti PP 2:</t>
  </si>
  <si>
    <t>Predmet činnosti PP 3:</t>
  </si>
  <si>
    <t>Názov cieľovej skupiny:</t>
  </si>
  <si>
    <t>Priame výdavky partnerov projektu:</t>
  </si>
  <si>
    <t>1a Doklad o vzniku a právnej forme žiadateľa/projektových partnerov zo SR</t>
  </si>
  <si>
    <t>1b Doklad o vzniku a právnej forme žiadateľa/projektových partnerov z ČR</t>
  </si>
  <si>
    <t xml:space="preserve">2 Doklad o menovaní štatutárneho zástupcu organizácie, ktorý podpisuje žiadosť o NFP </t>
  </si>
  <si>
    <t xml:space="preserve">3 Výpis z registra trestov </t>
  </si>
  <si>
    <t>5a Finančná situácia partnera zo SR</t>
  </si>
  <si>
    <t>5b Finančná situácia partnera z ČR</t>
  </si>
  <si>
    <t>6a Čestné vyhlásenie pre partnerov zo SR</t>
  </si>
  <si>
    <t>6b Čestné vyhlásenie pre partnerov z ČR</t>
  </si>
  <si>
    <t>Prílohy k žiadosti o NFP požadované pri investičných projektoch</t>
  </si>
  <si>
    <t>Ďalšie prílohy poskytujúce bližšie informácie o projekte</t>
  </si>
  <si>
    <t>Prílohy k žiadosti o NFP požadované pri projektoch generujúcich príjmy</t>
  </si>
  <si>
    <t>áno</t>
  </si>
  <si>
    <t>vyber</t>
  </si>
  <si>
    <t xml:space="preserve">1. podpora prechodu na nízkouhlíkové hospodárstvo vo všetkých sektoroch </t>
  </si>
  <si>
    <t xml:space="preserve">2. podpora prispôsobovania sa zmenám klímy, predchádzanie a riadenie rizika </t>
  </si>
  <si>
    <t xml:space="preserve">3. ochrana životného prostredia a podpora efektívneho využívania zdrojov </t>
  </si>
  <si>
    <t>4. podpora udržateľnej dopravy a odstraňovanie prekážok v kľúčových sieťových infraštruktúrach</t>
  </si>
  <si>
    <t xml:space="preserve">5. posilnenie výskumu, technologického rozvoja a inovácií </t>
  </si>
  <si>
    <t xml:space="preserve">6. zlepšenie prístupu k informáciám a komunikačným technológiám a zlepšenie ich využívania a kvality </t>
  </si>
  <si>
    <t xml:space="preserve">7. zvýšenie konkurencieschopnosti malých a stredných podnikov </t>
  </si>
  <si>
    <t xml:space="preserve">8. investovanie do vzdelávania, zručností a celoživotného vzdelávania </t>
  </si>
  <si>
    <t>9. posilnenie inštitucionálnych kapacít a efektivity verejnej správy</t>
  </si>
  <si>
    <t xml:space="preserve">10. podpora zamestnanosti a mobility pracovnej sily </t>
  </si>
  <si>
    <t>11. podpora sociálneho začlenenia a boj proti chudobe</t>
  </si>
  <si>
    <t>05 Veľké mestské a vidiecke oblasti</t>
  </si>
  <si>
    <t>04 Veľké mestské a malé mestské oblasti</t>
  </si>
  <si>
    <t>06 Malé mestské a vidiecke oblasti</t>
  </si>
  <si>
    <t>07 Veľké a malé mestské oblasti a vidiecke oblasti</t>
  </si>
  <si>
    <t>Kód žiadosti o NFP:</t>
  </si>
  <si>
    <t>7 Dohoda o spolupráci partnerov na projekte</t>
  </si>
  <si>
    <t>8a Vyjadrenie príslušného orgánu k územiam Natura 2000 (relevantné pre partnerov zo SR)</t>
  </si>
  <si>
    <t>8b Vyjadrenie príslušného orgánu k územiam Natura 2000 (relevantné pre partnerov z ČR)</t>
  </si>
  <si>
    <t>9 Podrobný rozpočet projektu</t>
  </si>
  <si>
    <t xml:space="preserve">10 Elektronická verzia žiadosti o NFP a relevantné prílohy </t>
  </si>
  <si>
    <t xml:space="preserve">11 Fotodokumentácia stavebného objektu </t>
  </si>
  <si>
    <t>12 Kópia z katastrálnej mapy</t>
  </si>
  <si>
    <t>13a Právoplatné územné rozhodnutie o umiestnení stavby (relevantné pre partnerov zo SR)</t>
  </si>
  <si>
    <t xml:space="preserve">13b Doklady o umiestnení stavby (relevantné pre partnerov z ČR) </t>
  </si>
  <si>
    <t>4 Splnomocnenie osoby splnomocnenej zastupovať žiadateľa v konaní o žiadosti o NFP (ak relevantné)</t>
  </si>
  <si>
    <t>Uvedie sa obchodné meno/názov VP</t>
  </si>
  <si>
    <t>Uvedie sa identifikačné číslo organizácie</t>
  </si>
  <si>
    <t>Uvedie sa daňové identifikačné číslo</t>
  </si>
  <si>
    <t xml:space="preserve">Povinné len pre subjekty zo SR - Uvedie sa identifikačné číslo zamestnávateľa pridelené Sociálnou poisťovňou (v prípade, ak je žiadateľ registrovaný ako zamestnávateľ na účely sociálneho  poistenia) - ak relevantné </t>
  </si>
  <si>
    <t>Povinné len pre subjekty zo SR -  Identifikačné číslo pre daň z pridanej hodnoty - ak relevantné</t>
  </si>
  <si>
    <t>V prípade kolektívneho štatutárneho orgánu sa uvedú údaje za všetkých členov
* Možnosť rozbalenia ďaľších dvoch riadkov kliknutím na znak "+" vľavo
** V prípade potreby viac ako troch riadkov je potrebné ručne pridať ďaľšie riadky</t>
  </si>
  <si>
    <t>Uveďte hlavný predmet činnosti Vašej organizácie vzťahujúci sa k aktivitám projektu.</t>
  </si>
  <si>
    <r>
      <t xml:space="preserve">1.1.1 Identifikácia organizačnej zložky VP zodpovednej za realizáciu projektu
</t>
    </r>
    <r>
      <rPr>
        <i/>
        <sz val="11"/>
        <color rgb="FFC00000"/>
        <rFont val="Arial Narrow"/>
        <family val="2"/>
        <charset val="238"/>
      </rPr>
      <t>Vypĺňa sa v prípade, ak za žiadateľa s právnou subjektivitou bude vecný výkon realizácie zabezpečovať organizačná zložka, ktorá vystupuje samostatne, ale nemá vlastnú právnu subjektivitu (napr. fakulta univerzity, odštepný závod bez právnej subjektivity a pod.) - ak relevantné</t>
    </r>
  </si>
  <si>
    <t>Uvedie sa názov organizačnej zložky</t>
  </si>
  <si>
    <r>
      <t xml:space="preserve">Identifikácia osoby/osôb zastupujúcich organizačnú zložku:
</t>
    </r>
    <r>
      <rPr>
        <i/>
        <sz val="11"/>
        <color rgb="FFC00000"/>
        <rFont val="Arial Narrow"/>
        <family val="2"/>
        <charset val="238"/>
      </rPr>
      <t>Vyplnia sa údaje o osobe/osobách oprávnených konať v mene organizačnej zložky zodpovednej za realizáciu projektu
* Možnosť rozbalenia ďaľších dvoch riadkov kliknutím na znak "+" vľavo
** V prípade potreby viac ako troch riadkov je potrebné ručne pridať ďaľšie riadky</t>
    </r>
  </si>
  <si>
    <r>
      <t xml:space="preserve">1.1.2 Komunikácia VP vo veci žiadosti o NFP
</t>
    </r>
    <r>
      <rPr>
        <i/>
        <sz val="11"/>
        <color rgb="FFC00000"/>
        <rFont val="Arial Narrow"/>
        <family val="2"/>
        <charset val="238"/>
      </rPr>
      <t>Žiadateľ uvedie jednu osobu alebo max. dve osoby, ktorým budú doručované písomnosti a informácie v konaní o žiadosti o NFP a uvedie adresu, na ktorú majú byť doručované písomnosti (akékoľvek písomnosti sa budú doručovať výlučne na adresu uvedenú v tejto časti)
*Možnosť pridania daľšej kontaktnej osoby kliknutím na znak "+" vľavo (Max. 2 kontaktné osoby za partnera)</t>
    </r>
  </si>
  <si>
    <t>Uvedie sa v nasledovnom poradí - obec, PSČ, ulica, číslo, štát</t>
  </si>
  <si>
    <r>
      <t xml:space="preserve">1.2 Identifikácia Hlavného cezhraničného partnera (HCP) </t>
    </r>
    <r>
      <rPr>
        <i/>
        <sz val="11"/>
        <color rgb="FFC00000"/>
        <rFont val="Arial Narrow"/>
        <family val="2"/>
        <charset val="238"/>
      </rPr>
      <t>- Postup je rovnaký ako pri Vedúcom partnerovi.</t>
    </r>
  </si>
  <si>
    <r>
      <t xml:space="preserve">1.3 Identifikácia partnera projektu 1 (PP 1) </t>
    </r>
    <r>
      <rPr>
        <i/>
        <sz val="11"/>
        <color rgb="FFC00000"/>
        <rFont val="Arial Narrow"/>
        <family val="2"/>
        <charset val="238"/>
      </rPr>
      <t>- Postup je rovnaký ako pri Vedúcom partnerovi.</t>
    </r>
  </si>
  <si>
    <r>
      <t xml:space="preserve">1.4 Identifikácia partnera projektu 2 (PP 2) </t>
    </r>
    <r>
      <rPr>
        <i/>
        <sz val="11"/>
        <color rgb="FFC00000"/>
        <rFont val="Arial Narrow"/>
        <family val="2"/>
        <charset val="238"/>
      </rPr>
      <t>- Postup je rovnaký ako pri Vedúcom partnerovi.</t>
    </r>
  </si>
  <si>
    <r>
      <t xml:space="preserve">1.5 Identifikácia partnera projektu 3 (PP 3) </t>
    </r>
    <r>
      <rPr>
        <i/>
        <sz val="11"/>
        <color rgb="FFC00000"/>
        <rFont val="Arial Narrow"/>
        <family val="2"/>
        <charset val="238"/>
      </rPr>
      <t>- Postup je rovnaký ako pri Vedúcom partnerovi.</t>
    </r>
  </si>
  <si>
    <t>Nevypĺňa sa, automaticky generované.</t>
  </si>
  <si>
    <t>Vyberie sa kód výzvy podľa preddefinovanej ponuky. Kód výzvy nájdete na prvej strane danej výzvy.</t>
  </si>
  <si>
    <t>Výber z preddefinovanej ponuky. Oblasti intervenicie sú definované v samotnom programovom dokumente Interreg V-A SK-CZ pre každú prioritnú os, konrétne kapitola 2.A.8; 2.B.8.; 2.C.8.;</t>
  </si>
  <si>
    <t xml:space="preserve">Výber z preddefinovanej ponuky. </t>
  </si>
  <si>
    <t>Žiadateľ uvedie názov projektu, ktorý má byť predmetom realizácie v prípade schválenia žiadosti o NFP</t>
  </si>
  <si>
    <t>Žiadateľ uvedie akronym projektu (max. 15 znakov vrátane medzier)</t>
  </si>
  <si>
    <r>
      <t xml:space="preserve">Identifikácia príspevku k princípu udržateľného rozvoja: 
</t>
    </r>
    <r>
      <rPr>
        <i/>
        <sz val="11"/>
        <color rgb="FFC00000"/>
        <rFont val="Arial Narrow"/>
        <family val="2"/>
        <charset val="238"/>
      </rPr>
      <t xml:space="preserve">Výber z preddefinovanej ponuky. Možnosť označenia viacerých možností. Bližšie informácie k princípu udržateľného rozvoja nájdete na webovom sídle ÚV SR na http://www.hpisahptur.gov.sk/, menu: HP UR 2014-2020.   </t>
    </r>
    <r>
      <rPr>
        <b/>
        <sz val="11"/>
        <color rgb="FF000000"/>
        <rFont val="Arial Narrow"/>
        <family val="2"/>
        <charset val="238"/>
      </rPr>
      <t xml:space="preserve">  </t>
    </r>
  </si>
  <si>
    <r>
      <t xml:space="preserve">3. Miesto realizácie projektu
</t>
    </r>
    <r>
      <rPr>
        <i/>
        <sz val="11"/>
        <color rgb="FFC00000"/>
        <rFont val="Arial Narrow"/>
        <family val="2"/>
        <charset val="238"/>
      </rPr>
      <t>Žiadateľ v riadkoch dole definuje miesto realizácie projektu na najnižšiu možnú úroveň. V prípade investičných projektov sa miestom realizácie projektu rozumie miesto fyzickej realizácie, t.j. miestom realizácie projektu sa rozumie miesto, kde budú umiestnené a využívané výsledky investičných aktivít projektu. V prípade projektov, ktoré nemajú jednoznačne definovateľné investičné výstupy sa miestom realizácie rozumie miesto, kde sa realizuje prevažná časť aktivít projektu a kde sú prevažne využívané výsledky projektu. V ostatných prípadoch sa miesto realizácie uvádza na tú úroveň, ktorá je jednoznačne určiteľná.</t>
    </r>
  </si>
  <si>
    <r>
      <t xml:space="preserve">3.1.1 Miesto realizácie projektu v Slovenskej republike
</t>
    </r>
    <r>
      <rPr>
        <i/>
        <sz val="11"/>
        <color rgb="FFC00000"/>
        <rFont val="Arial Narrow"/>
        <family val="2"/>
        <charset val="238"/>
      </rPr>
      <t>* Možnosť rošírenia formulára maximálne o ďalšie dve miesta realizácie v SR (podľa NUTS III) kliknutím na znak "+" vľavo</t>
    </r>
  </si>
  <si>
    <t>Uvedie sa ľubovoľný počet okresov prislúchajúcich ku konkrétnemu vyššiemu územnému celku.</t>
  </si>
  <si>
    <t>Uvedie sa ľubovoľný počet obcí spadajúcich pod jednotlivé okresy (v prípade väčšieho počtu obcí je možnosť priložiť ich zoznam ako prílohu k žiadosti o NFP, resp. ak ide o všetky obce v rámci okresov odporúčame zvážiť možnosť označenia iba na úrovni NUTS IV).</t>
  </si>
  <si>
    <r>
      <t xml:space="preserve">3.1.2 Miesto realizácie projektu v Českej republike
</t>
    </r>
    <r>
      <rPr>
        <i/>
        <sz val="11"/>
        <color rgb="FFC00000"/>
        <rFont val="Arial Narrow"/>
        <family val="2"/>
        <charset val="238"/>
      </rPr>
      <t>* Možnosť rošírenia formulára maximálne o ďalšie dve miesta realizácie v SR (podľa NUTS III) kliknutím na znak "+" vľavo</t>
    </r>
  </si>
  <si>
    <t>*Vyberie sa možnosť ÁNO v prípade ak budú v rámci projektu realizované aktivity mimo oprávneného územia
*Vyberie sa možnosť NIE v prípade ak nebudú v rámci projektu realizované aktivity mimo oprávneného územia</t>
  </si>
  <si>
    <t xml:space="preserve">Zvolte jednu z dvoch možností: 
*V prípade, ak ide o projekt priamo zameraný na podporu znevýhonených skupín, zvolíte nasledovný text: "Projekt je priamo zameraný na znevýhodnené skupiny." - V prípade zvolenia tejto možností, uveďťe veľmi štručný popis o aké znevýhodnené skupiny ide a akým spôbom realizácia takéhoto projektu zlepší ich aktuálny stav.   
*V prípade, ak ide o projekt, ktorý nie je priamo zameraný na podporu znevýhodnených skupín, zvolíte nasledovný text: "Projekt je v súlade s princípom podpory rovnosti mužov a žien a nediskriminácia."- Do popisu nie je potrebné uvádzať doplňujúce infomrácie, ale v prípade záujmu tak môžete urobiť. Nebude to mať však vply na hodnotenie. 
Bližšie informácie týkajúce sa princípu RMŽ a ND je možné získať na webovom sídle www.gender.gov.sk. </t>
  </si>
  <si>
    <r>
      <t xml:space="preserve">3.2 Aktivity projektu realizované mimo oprávnené programové územie
</t>
    </r>
    <r>
      <rPr>
        <i/>
        <sz val="11"/>
        <color rgb="FFC00000"/>
        <rFont val="Arial Narrow"/>
        <family val="2"/>
        <charset val="238"/>
      </rPr>
      <t>* Možnosť rošírenia formulára o ďalšie dve miesta realizácie mimo oprávnené programové územie kliknutím na znak "+" vľavo. V prípade potreby je možnosť rozšíriť formulár o ďalšie miesta realizácie, a to manuálne.</t>
    </r>
  </si>
  <si>
    <t>Uvedie sa konkrétny štát.</t>
  </si>
  <si>
    <t xml:space="preserve">Uvedie sa región spadajúci pod daný štát. Ak definícia miesta realizácie končí na úrovni NUTS II je možné uviesť všetky územia NUTS II spadajúce pod daný štát - ak relevantné. </t>
  </si>
  <si>
    <t xml:space="preserve">Uvedie sa vyšší územný celok spadajúci pod daný región. Ak definícia miesta realizácie končí na úrovni NUTS III je možné uviesť všetky územia NUTS III spadajúce pod definovanú úroveň NUTS II - ak relevantné. </t>
  </si>
  <si>
    <t>Uvedie sa ľubovoľný počet okresov prislúchajúcich ku konkrétnemu územnému celku NUTS III.</t>
  </si>
  <si>
    <t>Žiadateľ uvedie výdavky EFRR + štátny rozpočet.</t>
  </si>
  <si>
    <t>Žiadateľ uvedie, prečo je projekt vhodný na podporu z programu cezhraničnej spolupráce a nie je možné ho podporiť z programov v rámci cieľa 1, t.j. v rámci národných programov. (max. 1000 znakov vrátane medzier)</t>
  </si>
  <si>
    <t>Výber z preddefinovanej ponuky. Žiadateľ vyberie identifikáciu cieľovej skupiny, ktorá bude priamo profitovať z realizácie navrhovaného projektu.</t>
  </si>
  <si>
    <t>Žiadateľ uvedie počet osôb v rámci vybranej cieľovej skupiny. Žiadateľ si musí byť vedomí spôsobu určenia počtu cieľovej skupiny a musí ho mať k dispozícii.</t>
  </si>
  <si>
    <r>
      <t xml:space="preserve">5.  Popis cieľovej skupiny
</t>
    </r>
    <r>
      <rPr>
        <i/>
        <sz val="11"/>
        <color rgb="FFC00000"/>
        <rFont val="Arial Narrow"/>
        <family val="2"/>
        <charset val="238"/>
      </rPr>
      <t>* Možnosť rozbalenia ďaľších riadkov pre označenie viacerých cieľových skupín kliknutím na znak "+" vľavo</t>
    </r>
  </si>
  <si>
    <r>
      <t>Popis, akým spôsobom projekt ovplyvní zvolené cieľové skupiny:</t>
    </r>
    <r>
      <rPr>
        <i/>
        <sz val="11"/>
        <color indexed="8"/>
        <rFont val="Arial Narrow"/>
        <family val="2"/>
        <charset val="238"/>
      </rPr>
      <t xml:space="preserve"> 
</t>
    </r>
  </si>
  <si>
    <t xml:space="preserve">Žiadateľ jasne, ale stručne popíše, akým spôsobom projekt ovplyvní vybranú cieľovú skupinu.  </t>
  </si>
  <si>
    <t>Výber z preddefinovanej ponuky.</t>
  </si>
  <si>
    <t>Uvedie sa vo formáte 
mesiac/rok</t>
  </si>
  <si>
    <t>Žiadateľ uvedie partnera/ov, ktorý/í sa budú podieľať na realizácii danej aktivity, a to formou označenia konkrétnych partnerov použitím skratiek - VP, HCP, PP1, PP2, PP3, atď.</t>
  </si>
  <si>
    <r>
      <t xml:space="preserve">6.1 Aktivity projektu realizované v oprávnenom programovom území
</t>
    </r>
    <r>
      <rPr>
        <i/>
        <sz val="11"/>
        <color rgb="FFC00000"/>
        <rFont val="Arial Narrow"/>
        <family val="2"/>
        <charset val="238"/>
      </rPr>
      <t>Možnosť vyberať:  -  ľubovoľný počet TYPOV AKTIVÍT v rámci vybraného ŠPECIFICKÉHO CIEĽA
                              -  ľubovoľný počet PROJEKTOVÝCH AKTIVÍT v rámci vybraného TYPU AKTIVITY 
* Možnosť rozbalenia ďaľších riadkov pre označenie viacerých projektových aktivít v rámci TYPU AKTIVITY kliknutím na znak "+" vľavo
* Možnosť rozbalenia ďaľších riadkov pre označenie viacerých TYPOV AKTIVÍT kliknutím na znak "+" vľavo
** V prípade potreby viacerých typov aktivít a/alebo projektových aktivít je potrebné ich manuálne pridať</t>
    </r>
  </si>
  <si>
    <r>
      <t xml:space="preserve">6.2 Aktivity projektu realizované mimo oprávnené programové územie </t>
    </r>
    <r>
      <rPr>
        <i/>
        <sz val="11"/>
        <color rgb="FFC00000"/>
        <rFont val="Arial Narrow"/>
        <family val="2"/>
        <charset val="238"/>
      </rPr>
      <t>- Postup je rovnaký ako pri aktivitách realizovaných v rámci oprávneného územia.</t>
    </r>
  </si>
  <si>
    <t>Žiadateľ jasne a stručne uvedie ako bude prebiehať realizácia danej aktivity a k čomu prispeje realizácia danej aktivity.V prípade záujmu poskytnutia väčšieho množstva informácii, resp. dovysvetlenia uvádzaných informácii odporúčame ich predložiť ako samostatnú prílohu k žiadosti o NFP.</t>
  </si>
  <si>
    <r>
      <t>Východisková hodnota:</t>
    </r>
    <r>
      <rPr>
        <sz val="11"/>
        <color indexed="8"/>
        <rFont val="Arial Narrow"/>
        <family val="2"/>
        <charset val="238"/>
      </rPr>
      <t xml:space="preserve"> 
</t>
    </r>
    <r>
      <rPr>
        <i/>
        <sz val="11"/>
        <color rgb="FFC00000"/>
        <rFont val="Arial Narrow"/>
        <family val="2"/>
        <charset val="238"/>
      </rPr>
      <t xml:space="preserve">ak relevantné žiadateľ uvedie východiskovú hodnotu (aktuálnu) MU, v opačnom prípade uvedie "0" (nula) </t>
    </r>
  </si>
  <si>
    <r>
      <t xml:space="preserve">Čas plnenia: 
</t>
    </r>
    <r>
      <rPr>
        <i/>
        <sz val="11"/>
        <color rgb="FFC00000"/>
        <rFont val="Arial Narrow"/>
        <family val="2"/>
        <charset val="238"/>
      </rPr>
      <t>Uvedie sa vo formáte 
mesiac/rok</t>
    </r>
  </si>
  <si>
    <r>
      <t xml:space="preserve">Cieľová hodnota: 
</t>
    </r>
    <r>
      <rPr>
        <i/>
        <sz val="11"/>
        <color rgb="FFC00000"/>
        <rFont val="Arial Narrow"/>
        <family val="2"/>
        <charset val="238"/>
      </rPr>
      <t>Uvedie sa cieľová hodnota MU, ktorá má byť realizáciou aktivity dosiahnutá.</t>
    </r>
  </si>
  <si>
    <r>
      <t>Merná jednotka:</t>
    </r>
    <r>
      <rPr>
        <i/>
        <sz val="11"/>
        <color indexed="8"/>
        <rFont val="Arial Narrow"/>
        <family val="2"/>
        <charset val="238"/>
      </rPr>
      <t xml:space="preserve"> 
</t>
    </r>
    <r>
      <rPr>
        <i/>
        <sz val="11"/>
        <color rgb="FFC00000"/>
        <rFont val="Arial Narrow"/>
        <family val="2"/>
        <charset val="238"/>
      </rPr>
      <t>výber podľa prílohy č. 3 Manuálu prípravy a implementácie projektu/časť pre žiadateľa - "Zoznam merateľných  ukazovateľov"</t>
    </r>
  </si>
  <si>
    <t xml:space="preserve">Merateľný ukazovateľ bude automaticky generovaný podľa zvojenej projektovej aktivity.
Pričom platí, že v rámci projektu je povinný minimálne jeden merateľný ukazovateľ. 
Žiadateľ vyberie relevantné merateľné ukazovatele výstupu, ktoré majú byť realizáciou navrhovaných aktivít dosiahnuté a ktorými sa majú dosiahnuť ciele projektu. Rovnaký výstup môže byť priradený k viacerým aktivitám v prípade, ak sa má dosiahnuť realizáciou viacerých aktivít. Hodnota výstupových merateľných ukazovateľov je následne pomerne určená vo vzťahu k jednotlivým aktivitám. 
Ak v rámci zvolenej aktivity nedôjde k naplneniu merateľného ukazovateľa, t.j. žiadateľ si daný ukazovateľ nevybral a nemá v pláne ho vykazovať, v ďaľších bunkách sa uvedie N/A.
</t>
  </si>
  <si>
    <r>
      <t xml:space="preserve">7.1.1 Aktivity Vedúceho partnera
</t>
    </r>
    <r>
      <rPr>
        <i/>
        <sz val="11"/>
        <color rgb="FFC00000"/>
        <rFont val="Arial Narrow"/>
        <family val="2"/>
        <charset val="238"/>
      </rPr>
      <t>* Možnosť rozbalenia ďaľších riadkov pre označenie viacerých aktivít kliknutím na znak "+" vľavo
** V prípade potreby viacerých aktivít ako je ponúkané je potrebné ich manuálne pridať</t>
    </r>
  </si>
  <si>
    <r>
      <t>7.1.2 Aktivity Hlavného cezhraničného partnera</t>
    </r>
    <r>
      <rPr>
        <i/>
        <sz val="11"/>
        <color rgb="FFC00000"/>
        <rFont val="Arial Narrow"/>
        <family val="2"/>
        <charset val="238"/>
      </rPr>
      <t xml:space="preserve"> - Postup je rovnaký ako pri Vedúcom partnerovi.</t>
    </r>
  </si>
  <si>
    <r>
      <t>7.1.3 Aktivity partnera projektu 1</t>
    </r>
    <r>
      <rPr>
        <i/>
        <sz val="11"/>
        <color rgb="FFC00000"/>
        <rFont val="Arial Narrow"/>
        <family val="2"/>
        <charset val="238"/>
      </rPr>
      <t xml:space="preserve">  - Postup je rovnaký ako pri Vedúcom partnerovi.</t>
    </r>
  </si>
  <si>
    <r>
      <t xml:space="preserve">7.1.4 Aktivity partnera projektu 2  </t>
    </r>
    <r>
      <rPr>
        <i/>
        <sz val="11"/>
        <color rgb="FFC00000"/>
        <rFont val="Arial Narrow"/>
        <family val="2"/>
        <charset val="238"/>
      </rPr>
      <t>- Postup je rovnaký ako pri Vedúcom partnerovi.</t>
    </r>
  </si>
  <si>
    <r>
      <t xml:space="preserve">7.1.5 Aktivity partnera projektu 3  </t>
    </r>
    <r>
      <rPr>
        <i/>
        <sz val="11"/>
        <color rgb="FFC00000"/>
        <rFont val="Arial Narrow"/>
        <family val="2"/>
        <charset val="238"/>
      </rPr>
      <t>- Postup je rovnaký ako pri Vedúcom partnerovi.</t>
    </r>
  </si>
  <si>
    <r>
      <t xml:space="preserve">7.2 Prehľad merateľných ukazovateľov projektu:
</t>
    </r>
    <r>
      <rPr>
        <i/>
        <sz val="11"/>
        <color rgb="FFC00000"/>
        <rFont val="Arial Narrow"/>
        <family val="2"/>
        <charset val="238"/>
      </rPr>
      <t xml:space="preserve">Vypĺňa sa manuálne podľa prílohy č. 3 Manuálu prípravy a implementácie projektu/časť pre žiadateľa - "Zoznam merateľných  ukazovateľov". Údaje uvedené v danom dokumente sa skopírujú presne tak, ako sú zadefinované. </t>
    </r>
  </si>
  <si>
    <t>Žiadateľ popíše v zmysle kapitoly 2.2 prílohy č. 5 Manuálu prípravy a implementácie projektu/časť pre žiadateľa- "Výberové kritéria"</t>
  </si>
  <si>
    <t>Žiadateľ popíše, ako je kritérium naplnené.
(max. 1000 znakov vrátane medzier)</t>
  </si>
  <si>
    <r>
      <t xml:space="preserve">10.  Zoznam povinných príloh žiadosti o NFP
</t>
    </r>
    <r>
      <rPr>
        <i/>
        <sz val="11"/>
        <color rgb="FFC00000"/>
        <rFont val="Arial Narrow"/>
        <family val="2"/>
        <charset val="238"/>
      </rPr>
      <t>Prvých 10 príloh je povinnýc, žiadateľ označí predloženie danej prílohy ("postavením sa na štvorec")
Prílohy č. 11 až 13a/b sa predkladajú v prípade investičných projektov, pričom žiadateľ označí či takéto prílohy predkladá alebo nie, a to výberom z preddefinovanej ponuky - ÁNO/NIE
V prípade ak žiadateľ definuje príjmy projektu v čase predkladania žiadosti o NFP, tak podklady k tomu definuje v rámci príloh, pričom žiadateľ označí či takéto prílohy predkladá alebo nie, a to výberom z preddefinovanej ponuky - ÁNO/NIE - žiadateľ pokračuje v číslovaní prílohy.
V prípade ak žiadateľ má záujem predložiť ďalšie (vlastné) prílohy poskytujúce bližšie informácie, tak tie definuje v rámci poslednej časti príloh, pričom žiadateľ označí či takéto prílohy predkladá alebo nie, a to výberom z preddefinovanej ponuky - ÁNO/NIE - žiadateľ pokračuje v číslovaní prílohy.</t>
    </r>
  </si>
  <si>
    <r>
      <t xml:space="preserve">Titul, meno a priezvisko štatutárneho orgánu žiadateľa (VP), titul za menom:
</t>
    </r>
    <r>
      <rPr>
        <i/>
        <sz val="11"/>
        <color rgb="FFC00000"/>
        <rFont val="Arial Narrow"/>
        <family val="2"/>
        <charset val="238"/>
      </rPr>
      <t>V prípade kolektívneho štatutárneho orgánu a potreby podpisov jej všetkých členov je potrebné manuálne doplniť podpisové riadky.</t>
    </r>
  </si>
  <si>
    <r>
      <t xml:space="preserve">Titul, meno a priezvisko štatutárneho orgánu žiadateľa (HCP), titul za menom:
</t>
    </r>
    <r>
      <rPr>
        <i/>
        <sz val="11"/>
        <color rgb="FFC00000"/>
        <rFont val="Arial Narrow"/>
        <family val="2"/>
        <charset val="238"/>
      </rPr>
      <t>V prípade kolektívneho štatutárneho orgánu a potreby podpisov jej všetkých členov je potrebné manuálne doplniť podpisové riadky.</t>
    </r>
  </si>
  <si>
    <t>V prípade potreby manuálneho pridávania riadkov je potrebné hárok odomnknúť - Posúdiť &gt; Zrušiť zabezpečenie hárka.</t>
  </si>
  <si>
    <r>
      <t xml:space="preserve">9.A Rozpočet projektu podľa kategórii výdavkov
</t>
    </r>
    <r>
      <rPr>
        <i/>
        <sz val="11"/>
        <color rgb="FFC00000"/>
        <rFont val="Arial Narrow"/>
        <family val="2"/>
        <charset val="238"/>
      </rPr>
      <t>žiadateľ vypĺňa údaje do prílohy č. 1 "Podrobný rozpočet projektu".
V prípade manuálneho dopĺňania riadkov v podrobnom rozpočte projektu je dôležité skontrolovať, či sú v sumách jednotlivých rozpočtových kapitol (žlto zvýraznené polia v stĺpci J) zarátané všetky položky v danej kapitole.
Nové riadky je možné pridať až po odomknutí hárka - Posúdiť &gt; Zrušiť zabezpečenie hárka.
VYPĹŇAJÚ SA IBA BIELE POLIA.
Pri uvádzaní údajov vlastných zdrojov do časti 9.C SPOLUFINANCOVANIE je potrebné uviesť sumy z položky "Výška spoluúčasti žiadateľa (vlastné zdroje)" uvedenej pri jednotlivých partneroch v časti 9.A Rozpočet projektu podľa kategórií výdavkov.</t>
    </r>
  </si>
</sst>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6" formatCode="#,##0\ &quot;€&quot;;[Red]\-#,##0\ &quot;€&quot;"/>
    <numFmt numFmtId="164" formatCode="#,##0.00\ &quot;€&quot;"/>
    <numFmt numFmtId="165" formatCode="mm/yyyy"/>
    <numFmt numFmtId="166" formatCode="#,##0.00;\ ;"/>
  </numFmts>
  <fonts count="35" x14ac:knownFonts="1">
    <font>
      <sz val="11"/>
      <color theme="1"/>
      <name val="Calibri"/>
      <family val="2"/>
      <charset val="238"/>
      <scheme val="minor"/>
    </font>
    <font>
      <b/>
      <sz val="14"/>
      <name val="Arial Narrow"/>
      <family val="2"/>
      <charset val="238"/>
    </font>
    <font>
      <b/>
      <sz val="18"/>
      <name val="Arial Narrow"/>
      <family val="2"/>
      <charset val="238"/>
    </font>
    <font>
      <i/>
      <sz val="12"/>
      <color indexed="8"/>
      <name val="Arial Narrow"/>
      <family val="2"/>
      <charset val="238"/>
    </font>
    <font>
      <b/>
      <i/>
      <sz val="12"/>
      <color indexed="8"/>
      <name val="Arial Narrow"/>
      <family val="2"/>
      <charset val="238"/>
    </font>
    <font>
      <sz val="9"/>
      <color indexed="81"/>
      <name val="Tahoma"/>
      <family val="2"/>
      <charset val="238"/>
    </font>
    <font>
      <b/>
      <sz val="11"/>
      <color theme="1"/>
      <name val="Calibri"/>
      <family val="2"/>
      <charset val="238"/>
      <scheme val="minor"/>
    </font>
    <font>
      <sz val="12"/>
      <color rgb="FF17365D"/>
      <name val="Arial Narrow"/>
      <family val="2"/>
      <charset val="238"/>
    </font>
    <font>
      <b/>
      <sz val="12"/>
      <color theme="1"/>
      <name val="Arial Narrow"/>
      <family val="2"/>
      <charset val="238"/>
    </font>
    <font>
      <sz val="12"/>
      <color theme="1"/>
      <name val="Arial Narrow"/>
      <family val="2"/>
      <charset val="238"/>
    </font>
    <font>
      <i/>
      <sz val="12"/>
      <color theme="1"/>
      <name val="Arial Narrow"/>
      <family val="2"/>
      <charset val="238"/>
    </font>
    <font>
      <i/>
      <sz val="11"/>
      <color theme="1"/>
      <name val="Calibri"/>
      <family val="2"/>
      <charset val="238"/>
      <scheme val="minor"/>
    </font>
    <font>
      <sz val="11"/>
      <color theme="1"/>
      <name val="Arial Narrow"/>
      <family val="2"/>
      <charset val="238"/>
    </font>
    <font>
      <b/>
      <sz val="11"/>
      <color theme="1"/>
      <name val="Arial Narrow"/>
      <family val="2"/>
      <charset val="238"/>
    </font>
    <font>
      <i/>
      <sz val="10"/>
      <color theme="1"/>
      <name val="Arial Narrow"/>
      <family val="2"/>
      <charset val="238"/>
    </font>
    <font>
      <sz val="8"/>
      <color theme="1"/>
      <name val="Calibri"/>
      <family val="2"/>
      <charset val="238"/>
      <scheme val="minor"/>
    </font>
    <font>
      <sz val="8"/>
      <color theme="1"/>
      <name val="Arial"/>
      <family val="2"/>
      <charset val="238"/>
    </font>
    <font>
      <b/>
      <sz val="8"/>
      <color theme="1"/>
      <name val="Calibri"/>
      <family val="2"/>
      <charset val="238"/>
      <scheme val="minor"/>
    </font>
    <font>
      <b/>
      <sz val="8"/>
      <name val="Calibri"/>
      <family val="2"/>
      <charset val="238"/>
      <scheme val="minor"/>
    </font>
    <font>
      <b/>
      <sz val="11"/>
      <color rgb="FFFF0000"/>
      <name val="Calibri"/>
      <family val="2"/>
      <charset val="238"/>
      <scheme val="minor"/>
    </font>
    <font>
      <b/>
      <sz val="9"/>
      <color indexed="81"/>
      <name val="Tahoma"/>
      <family val="2"/>
      <charset val="238"/>
    </font>
    <font>
      <i/>
      <sz val="11"/>
      <color theme="1"/>
      <name val="Arial Narrow"/>
      <family val="2"/>
      <charset val="238"/>
    </font>
    <font>
      <b/>
      <sz val="11"/>
      <color rgb="FF000000"/>
      <name val="Arial Narrow"/>
      <family val="2"/>
      <charset val="238"/>
    </font>
    <font>
      <i/>
      <sz val="11"/>
      <color rgb="FF000000"/>
      <name val="Arial Narrow"/>
      <family val="2"/>
      <charset val="238"/>
    </font>
    <font>
      <i/>
      <sz val="11"/>
      <color indexed="8"/>
      <name val="Arial Narrow"/>
      <family val="2"/>
      <charset val="238"/>
    </font>
    <font>
      <b/>
      <i/>
      <sz val="11"/>
      <color indexed="8"/>
      <name val="Arial Narrow"/>
      <family val="2"/>
      <charset val="238"/>
    </font>
    <font>
      <sz val="11"/>
      <color rgb="FF000000"/>
      <name val="Arial Narrow"/>
      <family val="2"/>
      <charset val="238"/>
    </font>
    <font>
      <sz val="11"/>
      <color rgb="FF000000"/>
      <name val="Wingdings"/>
      <charset val="2"/>
    </font>
    <font>
      <sz val="11"/>
      <color indexed="8"/>
      <name val="Times New Roman"/>
      <family val="1"/>
      <charset val="238"/>
    </font>
    <font>
      <sz val="11"/>
      <color indexed="8"/>
      <name val="Arial Narrow"/>
      <family val="2"/>
      <charset val="238"/>
    </font>
    <font>
      <i/>
      <sz val="11"/>
      <color rgb="FFC00000"/>
      <name val="Arial Narrow"/>
      <family val="2"/>
      <charset val="238"/>
    </font>
    <font>
      <b/>
      <sz val="11"/>
      <color rgb="FFC00000"/>
      <name val="Arial Narrow"/>
      <family val="2"/>
      <charset val="238"/>
    </font>
    <font>
      <sz val="11"/>
      <color rgb="FFC00000"/>
      <name val="Calibri"/>
      <family val="2"/>
      <charset val="238"/>
      <scheme val="minor"/>
    </font>
    <font>
      <i/>
      <sz val="11"/>
      <color rgb="FFC00000"/>
      <name val="Calibri"/>
      <family val="2"/>
      <charset val="238"/>
      <scheme val="minor"/>
    </font>
    <font>
      <i/>
      <sz val="10"/>
      <color rgb="FFC00000"/>
      <name val="Arial Narrow"/>
      <family val="2"/>
      <charset val="238"/>
    </font>
  </fonts>
  <fills count="8">
    <fill>
      <patternFill patternType="none"/>
    </fill>
    <fill>
      <patternFill patternType="gray125"/>
    </fill>
    <fill>
      <patternFill patternType="solid">
        <fgColor rgb="FF69D8FF"/>
        <bgColor indexed="64"/>
      </patternFill>
    </fill>
    <fill>
      <patternFill patternType="solid">
        <fgColor rgb="FFFFFFFF"/>
        <bgColor indexed="64"/>
      </patternFill>
    </fill>
    <fill>
      <patternFill patternType="solid">
        <fgColor rgb="FFDC6148"/>
        <bgColor indexed="64"/>
      </patternFill>
    </fill>
    <fill>
      <patternFill patternType="solid">
        <fgColor theme="0" tint="-0.14999847407452621"/>
        <bgColor indexed="64"/>
      </patternFill>
    </fill>
    <fill>
      <patternFill patternType="solid">
        <fgColor theme="2"/>
        <bgColor indexed="64"/>
      </patternFill>
    </fill>
    <fill>
      <patternFill patternType="solid">
        <fgColor theme="0" tint="-0.249977111117893"/>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top style="medium">
        <color indexed="64"/>
      </top>
      <bottom/>
      <diagonal/>
    </border>
  </borders>
  <cellStyleXfs count="1">
    <xf numFmtId="0" fontId="0" fillId="0" borderId="0"/>
  </cellStyleXfs>
  <cellXfs count="370">
    <xf numFmtId="0" fontId="0" fillId="0" borderId="0" xfId="0"/>
    <xf numFmtId="49" fontId="0" fillId="0" borderId="0" xfId="0" applyNumberFormat="1" applyAlignment="1">
      <alignment horizontal="center" vertical="center"/>
    </xf>
    <xf numFmtId="0" fontId="7" fillId="0" borderId="0" xfId="0" applyFont="1" applyAlignment="1">
      <alignment horizontal="center" vertical="center"/>
    </xf>
    <xf numFmtId="0" fontId="9" fillId="0" borderId="0" xfId="0" applyFont="1" applyAlignment="1">
      <alignment horizontal="justify" vertical="center"/>
    </xf>
    <xf numFmtId="49" fontId="0" fillId="0" borderId="0" xfId="0" applyNumberFormat="1" applyAlignment="1">
      <alignment horizontal="center" vertical="center"/>
    </xf>
    <xf numFmtId="49" fontId="0" fillId="0" borderId="0" xfId="0" applyNumberFormat="1" applyAlignment="1">
      <alignment horizontal="center" vertical="center" wrapText="1"/>
    </xf>
    <xf numFmtId="0" fontId="12" fillId="0" borderId="0" xfId="0" applyFont="1" applyBorder="1" applyAlignment="1">
      <alignment horizontal="center" vertical="center"/>
    </xf>
    <xf numFmtId="6" fontId="12" fillId="0" borderId="0" xfId="0" applyNumberFormat="1" applyFont="1" applyBorder="1" applyAlignment="1">
      <alignment horizontal="center" vertical="center"/>
    </xf>
    <xf numFmtId="0" fontId="6" fillId="0" borderId="0" xfId="0" applyFont="1"/>
    <xf numFmtId="0" fontId="0" fillId="0" borderId="24" xfId="0" applyBorder="1"/>
    <xf numFmtId="0" fontId="6" fillId="5" borderId="0" xfId="0" applyFont="1" applyFill="1"/>
    <xf numFmtId="0" fontId="0" fillId="0" borderId="0" xfId="0" applyFill="1"/>
    <xf numFmtId="49" fontId="0" fillId="0" borderId="0" xfId="0" applyNumberFormat="1" applyAlignment="1">
      <alignment horizontal="center" vertical="center"/>
    </xf>
    <xf numFmtId="16" fontId="0" fillId="0" borderId="0" xfId="0" applyNumberFormat="1"/>
    <xf numFmtId="0" fontId="6" fillId="5" borderId="0" xfId="0" applyFont="1" applyFill="1" applyAlignment="1">
      <alignment horizontal="center"/>
    </xf>
    <xf numFmtId="49" fontId="0" fillId="0" borderId="0" xfId="0" applyNumberFormat="1"/>
    <xf numFmtId="0" fontId="0" fillId="0" borderId="0" xfId="0" applyFont="1" applyFill="1"/>
    <xf numFmtId="0" fontId="9" fillId="0" borderId="0" xfId="0" applyFont="1" applyFill="1" applyAlignment="1">
      <alignment horizontal="justify" vertical="center"/>
    </xf>
    <xf numFmtId="0" fontId="0" fillId="0" borderId="0" xfId="0" applyBorder="1"/>
    <xf numFmtId="0" fontId="6" fillId="7" borderId="1" xfId="0" applyFont="1" applyFill="1" applyBorder="1"/>
    <xf numFmtId="0" fontId="15" fillId="0" borderId="1" xfId="0" applyFont="1" applyBorder="1"/>
    <xf numFmtId="49" fontId="15" fillId="0" borderId="1" xfId="0" applyNumberFormat="1" applyFont="1" applyBorder="1"/>
    <xf numFmtId="16" fontId="15" fillId="0" borderId="1" xfId="0" applyNumberFormat="1" applyFont="1" applyBorder="1"/>
    <xf numFmtId="0" fontId="16" fillId="0" borderId="1" xfId="0" applyFont="1" applyBorder="1"/>
    <xf numFmtId="0" fontId="17" fillId="7" borderId="0" xfId="0" applyFont="1" applyFill="1" applyBorder="1"/>
    <xf numFmtId="0" fontId="18" fillId="7" borderId="0" xfId="0" applyFont="1" applyFill="1" applyBorder="1"/>
    <xf numFmtId="0" fontId="15" fillId="0" borderId="0" xfId="0" applyFont="1"/>
    <xf numFmtId="49" fontId="0" fillId="0" borderId="0" xfId="0" applyNumberFormat="1" applyAlignment="1">
      <alignment horizontal="center" vertical="center"/>
    </xf>
    <xf numFmtId="0" fontId="19" fillId="0" borderId="0" xfId="0" applyFont="1" applyAlignment="1">
      <alignment wrapText="1"/>
    </xf>
    <xf numFmtId="0" fontId="19" fillId="0" borderId="0" xfId="0" applyFont="1" applyAlignment="1"/>
    <xf numFmtId="0" fontId="19" fillId="0" borderId="0" xfId="0" applyFont="1" applyAlignment="1">
      <alignment horizontal="left" wrapText="1"/>
    </xf>
    <xf numFmtId="0" fontId="12" fillId="0" borderId="0" xfId="0" applyFont="1" applyAlignment="1">
      <alignment horizontal="justify" vertical="center"/>
    </xf>
    <xf numFmtId="0" fontId="0" fillId="0" borderId="0" xfId="0" applyFont="1"/>
    <xf numFmtId="0" fontId="13" fillId="5" borderId="1" xfId="0" applyFont="1" applyFill="1" applyBorder="1" applyAlignment="1">
      <alignment horizontal="right" vertical="center" wrapText="1"/>
    </xf>
    <xf numFmtId="0" fontId="13" fillId="5" borderId="6" xfId="0" applyFont="1" applyFill="1" applyBorder="1" applyAlignment="1">
      <alignment vertical="center" wrapText="1"/>
    </xf>
    <xf numFmtId="0" fontId="13" fillId="5" borderId="7" xfId="0" applyFont="1" applyFill="1" applyBorder="1" applyAlignment="1">
      <alignment vertical="center" wrapText="1"/>
    </xf>
    <xf numFmtId="0" fontId="13" fillId="5" borderId="1" xfId="0" applyFont="1" applyFill="1" applyBorder="1" applyAlignment="1">
      <alignment horizontal="left" vertical="center" wrapText="1"/>
    </xf>
    <xf numFmtId="0" fontId="13" fillId="5" borderId="5" xfId="0" applyFont="1" applyFill="1" applyBorder="1" applyAlignment="1">
      <alignment vertical="center" wrapText="1"/>
    </xf>
    <xf numFmtId="0" fontId="0" fillId="0" borderId="0" xfId="0" applyFont="1" applyAlignment="1">
      <alignment vertical="center" wrapText="1"/>
    </xf>
    <xf numFmtId="0" fontId="13" fillId="0" borderId="25" xfId="0" applyFont="1" applyFill="1" applyBorder="1" applyAlignment="1">
      <alignment vertical="center" wrapText="1"/>
    </xf>
    <xf numFmtId="0" fontId="13" fillId="0" borderId="25" xfId="0" applyFont="1" applyFill="1" applyBorder="1" applyAlignment="1">
      <alignment horizontal="center" vertical="center" wrapText="1"/>
    </xf>
    <xf numFmtId="0" fontId="13" fillId="0" borderId="0" xfId="0" applyFont="1" applyBorder="1" applyAlignment="1">
      <alignment horizontal="left" vertical="center" wrapText="1"/>
    </xf>
    <xf numFmtId="0" fontId="13" fillId="5" borderId="5" xfId="0" applyFont="1" applyFill="1" applyBorder="1" applyAlignment="1">
      <alignment horizontal="center" vertical="top" wrapText="1"/>
    </xf>
    <xf numFmtId="0" fontId="13" fillId="5" borderId="6" xfId="0" applyFont="1" applyFill="1" applyBorder="1" applyAlignment="1">
      <alignment horizontal="center" vertical="top" wrapText="1"/>
    </xf>
    <xf numFmtId="0" fontId="13" fillId="5" borderId="7" xfId="0" applyFont="1" applyFill="1" applyBorder="1" applyAlignment="1">
      <alignment horizontal="center" vertical="top" wrapText="1"/>
    </xf>
    <xf numFmtId="0" fontId="13" fillId="5" borderId="18" xfId="0" applyFont="1" applyFill="1" applyBorder="1" applyAlignment="1">
      <alignment horizontal="center" vertical="top" wrapText="1"/>
    </xf>
    <xf numFmtId="0" fontId="13" fillId="5" borderId="0" xfId="0" applyFont="1" applyFill="1" applyBorder="1" applyAlignment="1">
      <alignment horizontal="center" vertical="top" wrapText="1"/>
    </xf>
    <xf numFmtId="0" fontId="13" fillId="5" borderId="19" xfId="0" applyFont="1" applyFill="1" applyBorder="1" applyAlignment="1">
      <alignment horizontal="center" vertical="top" wrapText="1"/>
    </xf>
    <xf numFmtId="0" fontId="13" fillId="5" borderId="6" xfId="0" applyFont="1" applyFill="1" applyBorder="1" applyAlignment="1">
      <alignment vertical="top" wrapText="1"/>
    </xf>
    <xf numFmtId="0" fontId="13" fillId="5" borderId="7" xfId="0" applyFont="1" applyFill="1" applyBorder="1" applyAlignment="1">
      <alignment vertical="top" wrapText="1"/>
    </xf>
    <xf numFmtId="0" fontId="13" fillId="5" borderId="1" xfId="0" applyFont="1" applyFill="1" applyBorder="1" applyAlignment="1">
      <alignment horizontal="center" vertical="center" wrapText="1"/>
    </xf>
    <xf numFmtId="0" fontId="12" fillId="0" borderId="0" xfId="0" applyFont="1"/>
    <xf numFmtId="0" fontId="13" fillId="2" borderId="1" xfId="0" applyFont="1" applyFill="1" applyBorder="1" applyAlignment="1">
      <alignment horizontal="center" vertical="center" wrapText="1"/>
    </xf>
    <xf numFmtId="0" fontId="22" fillId="0" borderId="1" xfId="0" applyFont="1" applyBorder="1" applyAlignment="1">
      <alignment horizontal="left" vertical="center" wrapText="1"/>
    </xf>
    <xf numFmtId="0" fontId="0" fillId="0" borderId="25" xfId="0" applyFont="1" applyBorder="1" applyAlignment="1"/>
    <xf numFmtId="0" fontId="22" fillId="5" borderId="1" xfId="0" applyFont="1" applyFill="1" applyBorder="1" applyAlignment="1">
      <alignment horizontal="center" vertical="center" wrapText="1"/>
    </xf>
    <xf numFmtId="0" fontId="13" fillId="5" borderId="8" xfId="0" applyFont="1" applyFill="1" applyBorder="1" applyAlignment="1">
      <alignment horizontal="center" vertical="center" wrapText="1"/>
    </xf>
    <xf numFmtId="0" fontId="12" fillId="5" borderId="1" xfId="0" applyFont="1" applyFill="1" applyBorder="1" applyAlignment="1">
      <alignment horizontal="right" vertical="center" wrapText="1"/>
    </xf>
    <xf numFmtId="0" fontId="21" fillId="0" borderId="1" xfId="0" applyFont="1" applyFill="1" applyBorder="1" applyAlignment="1" applyProtection="1">
      <alignment vertical="center" wrapText="1"/>
      <protection locked="0"/>
    </xf>
    <xf numFmtId="0" fontId="21" fillId="0" borderId="1" xfId="0" applyFont="1" applyFill="1" applyBorder="1" applyAlignment="1" applyProtection="1">
      <alignment horizontal="left" vertical="center" wrapText="1"/>
      <protection locked="0"/>
    </xf>
    <xf numFmtId="0" fontId="6" fillId="5" borderId="17" xfId="0" applyFont="1" applyFill="1" applyBorder="1"/>
    <xf numFmtId="0" fontId="0" fillId="0" borderId="20" xfId="0" applyBorder="1"/>
    <xf numFmtId="0" fontId="0" fillId="0" borderId="8" xfId="0" applyBorder="1"/>
    <xf numFmtId="0" fontId="0" fillId="0" borderId="20" xfId="0" applyBorder="1" applyAlignment="1"/>
    <xf numFmtId="0" fontId="0" fillId="0" borderId="1" xfId="0" applyBorder="1"/>
    <xf numFmtId="49" fontId="0" fillId="0" borderId="0" xfId="0" applyNumberFormat="1" applyAlignment="1">
      <alignment horizontal="center"/>
    </xf>
    <xf numFmtId="49" fontId="0" fillId="0" borderId="24" xfId="0" applyNumberFormat="1" applyBorder="1" applyAlignment="1">
      <alignment horizontal="center"/>
    </xf>
    <xf numFmtId="49" fontId="0" fillId="0" borderId="0" xfId="0" applyNumberFormat="1" applyBorder="1" applyAlignment="1">
      <alignment horizontal="center"/>
    </xf>
    <xf numFmtId="16" fontId="0" fillId="0" borderId="0" xfId="0" applyNumberFormat="1" applyBorder="1" applyAlignment="1">
      <alignment horizontal="center"/>
    </xf>
    <xf numFmtId="16" fontId="0" fillId="0" borderId="0" xfId="0" applyNumberFormat="1" applyAlignment="1">
      <alignment horizontal="center"/>
    </xf>
    <xf numFmtId="16" fontId="0" fillId="0" borderId="24" xfId="0" applyNumberFormat="1" applyBorder="1" applyAlignment="1">
      <alignment horizontal="center"/>
    </xf>
    <xf numFmtId="0" fontId="6" fillId="5" borderId="15" xfId="0" applyFont="1" applyFill="1" applyBorder="1"/>
    <xf numFmtId="0" fontId="0" fillId="0" borderId="18" xfId="0" applyBorder="1"/>
    <xf numFmtId="0" fontId="0" fillId="0" borderId="21" xfId="0" applyBorder="1"/>
    <xf numFmtId="0" fontId="0" fillId="0" borderId="6" xfId="0" applyFont="1" applyBorder="1" applyAlignment="1"/>
    <xf numFmtId="0" fontId="0" fillId="5" borderId="8" xfId="0" applyFill="1" applyBorder="1"/>
    <xf numFmtId="0" fontId="0" fillId="0" borderId="17" xfId="0" applyBorder="1"/>
    <xf numFmtId="0" fontId="21" fillId="0" borderId="1" xfId="0" applyFont="1" applyBorder="1" applyAlignment="1" applyProtection="1">
      <alignment horizontal="center" vertical="center" wrapText="1"/>
      <protection locked="0"/>
    </xf>
    <xf numFmtId="0" fontId="10" fillId="0" borderId="1" xfId="0" applyFont="1" applyBorder="1" applyAlignment="1" applyProtection="1">
      <alignment horizontal="center" vertical="center" wrapText="1"/>
      <protection locked="0"/>
    </xf>
    <xf numFmtId="0" fontId="12" fillId="0" borderId="1" xfId="0" applyFont="1" applyFill="1" applyBorder="1" applyAlignment="1" applyProtection="1">
      <alignment horizontal="left" vertical="center" wrapText="1"/>
      <protection locked="0"/>
    </xf>
    <xf numFmtId="0" fontId="12" fillId="0" borderId="1" xfId="0" applyFont="1" applyFill="1" applyBorder="1" applyAlignment="1" applyProtection="1">
      <alignment horizontal="center" vertical="center" wrapText="1"/>
      <protection locked="0"/>
    </xf>
    <xf numFmtId="0" fontId="13" fillId="0" borderId="1" xfId="0" applyFont="1" applyFill="1" applyBorder="1" applyAlignment="1" applyProtection="1">
      <alignment horizontal="left" vertical="center" wrapText="1"/>
      <protection locked="0"/>
    </xf>
    <xf numFmtId="0" fontId="12" fillId="0" borderId="1" xfId="0" applyFont="1" applyBorder="1" applyAlignment="1" applyProtection="1">
      <alignment horizontal="center" vertical="center" wrapText="1"/>
      <protection locked="0"/>
    </xf>
    <xf numFmtId="0" fontId="13" fillId="0" borderId="23" xfId="0" applyFont="1" applyFill="1" applyBorder="1" applyAlignment="1">
      <alignment horizontal="center" vertical="top" wrapText="1"/>
    </xf>
    <xf numFmtId="0" fontId="13" fillId="0" borderId="7" xfId="0" applyFont="1" applyFill="1" applyBorder="1" applyAlignment="1">
      <alignment horizontal="center" vertical="center" wrapText="1"/>
    </xf>
    <xf numFmtId="0" fontId="13" fillId="0" borderId="14" xfId="0" applyFont="1" applyFill="1" applyBorder="1" applyAlignment="1">
      <alignment horizontal="center" vertical="center" wrapText="1"/>
    </xf>
    <xf numFmtId="0" fontId="19" fillId="0" borderId="0" xfId="0" applyFont="1" applyAlignment="1">
      <alignment horizontal="left" vertical="center" wrapText="1"/>
    </xf>
    <xf numFmtId="0" fontId="21" fillId="0" borderId="0"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165" fontId="21" fillId="0" borderId="0" xfId="0" applyNumberFormat="1" applyFont="1" applyBorder="1" applyAlignment="1" applyProtection="1">
      <alignment horizontal="center" vertical="center" wrapText="1"/>
      <protection locked="0"/>
    </xf>
    <xf numFmtId="165" fontId="0" fillId="0" borderId="0" xfId="0" applyNumberFormat="1" applyFont="1" applyBorder="1" applyAlignment="1" applyProtection="1">
      <alignment horizontal="center" vertical="center" wrapText="1"/>
      <protection locked="0"/>
    </xf>
    <xf numFmtId="0" fontId="21" fillId="0" borderId="0" xfId="0" applyFont="1" applyBorder="1" applyAlignment="1" applyProtection="1">
      <alignment horizontal="center" vertical="center" wrapText="1"/>
      <protection locked="0"/>
    </xf>
    <xf numFmtId="0" fontId="12" fillId="6" borderId="1" xfId="0" applyFont="1" applyFill="1" applyBorder="1" applyAlignment="1" applyProtection="1">
      <alignment horizontal="center" vertical="center" wrapText="1"/>
    </xf>
    <xf numFmtId="0" fontId="13" fillId="0" borderId="0" xfId="0" applyFont="1" applyFill="1" applyBorder="1" applyAlignment="1">
      <alignment horizontal="left" vertical="center" wrapText="1"/>
    </xf>
    <xf numFmtId="0" fontId="13" fillId="0" borderId="0" xfId="0" applyFont="1" applyFill="1" applyBorder="1" applyAlignment="1" applyProtection="1">
      <alignment horizontal="center" vertical="center" wrapText="1"/>
      <protection locked="0"/>
    </xf>
    <xf numFmtId="49" fontId="0" fillId="0" borderId="0" xfId="0" applyNumberFormat="1" applyAlignment="1">
      <alignment horizontal="center" vertical="center"/>
    </xf>
    <xf numFmtId="10" fontId="0" fillId="6" borderId="1" xfId="0" applyNumberFormat="1" applyFont="1" applyFill="1" applyBorder="1" applyAlignment="1" applyProtection="1">
      <alignment horizontal="center" vertical="center"/>
    </xf>
    <xf numFmtId="4" fontId="0" fillId="6" borderId="1" xfId="0" applyNumberFormat="1" applyFont="1" applyFill="1" applyBorder="1" applyAlignment="1" applyProtection="1">
      <alignment horizontal="center" vertical="center"/>
    </xf>
    <xf numFmtId="0" fontId="0" fillId="0" borderId="0" xfId="0" applyAlignment="1">
      <alignment horizontal="left"/>
    </xf>
    <xf numFmtId="10" fontId="12" fillId="6" borderId="1" xfId="0" applyNumberFormat="1" applyFont="1" applyFill="1" applyBorder="1" applyAlignment="1">
      <alignment horizontal="center" vertical="center" wrapText="1"/>
    </xf>
    <xf numFmtId="10" fontId="0" fillId="6" borderId="1" xfId="0" applyNumberFormat="1" applyFont="1" applyFill="1" applyBorder="1" applyAlignment="1">
      <alignment horizontal="center"/>
    </xf>
    <xf numFmtId="10" fontId="13" fillId="6" borderId="1" xfId="0" applyNumberFormat="1" applyFont="1" applyFill="1" applyBorder="1" applyAlignment="1">
      <alignment horizontal="center" vertical="center" wrapText="1"/>
    </xf>
    <xf numFmtId="0" fontId="0" fillId="0" borderId="0" xfId="0" applyNumberFormat="1" applyAlignment="1">
      <alignment horizontal="center" vertical="center"/>
    </xf>
    <xf numFmtId="10" fontId="12" fillId="0" borderId="1" xfId="0" applyNumberFormat="1" applyFont="1" applyBorder="1" applyAlignment="1" applyProtection="1">
      <alignment horizontal="center" vertical="center" wrapText="1"/>
      <protection locked="0"/>
    </xf>
    <xf numFmtId="166" fontId="21" fillId="6" borderId="1" xfId="0" applyNumberFormat="1" applyFont="1" applyFill="1" applyBorder="1" applyAlignment="1">
      <alignment horizontal="center" vertical="center" wrapText="1"/>
    </xf>
    <xf numFmtId="166" fontId="12" fillId="6" borderId="1" xfId="0" applyNumberFormat="1" applyFont="1" applyFill="1" applyBorder="1" applyAlignment="1">
      <alignment horizontal="center" vertical="center" wrapText="1"/>
    </xf>
    <xf numFmtId="49" fontId="0" fillId="0" borderId="0" xfId="0" applyNumberFormat="1" applyAlignment="1">
      <alignment horizontal="center" vertical="center"/>
    </xf>
    <xf numFmtId="49" fontId="0" fillId="0" borderId="0" xfId="0" applyNumberFormat="1" applyAlignment="1">
      <alignment horizontal="center" vertical="center"/>
    </xf>
    <xf numFmtId="0" fontId="12" fillId="0" borderId="0" xfId="0" applyFont="1" applyBorder="1" applyAlignment="1">
      <alignment horizontal="justify" vertical="center" wrapText="1"/>
    </xf>
    <xf numFmtId="0" fontId="0" fillId="0" borderId="0" xfId="0" applyFont="1" applyBorder="1" applyAlignment="1">
      <alignment wrapText="1"/>
    </xf>
    <xf numFmtId="49" fontId="0" fillId="0" borderId="0" xfId="0" applyNumberFormat="1" applyAlignment="1">
      <alignment horizontal="center" vertical="center"/>
    </xf>
    <xf numFmtId="0" fontId="0" fillId="0" borderId="20" xfId="0" applyFill="1" applyBorder="1"/>
    <xf numFmtId="0" fontId="0" fillId="0" borderId="8" xfId="0" applyFill="1" applyBorder="1"/>
    <xf numFmtId="0" fontId="23" fillId="0" borderId="5" xfId="0" applyFont="1" applyFill="1" applyBorder="1" applyAlignment="1" applyProtection="1">
      <alignment vertical="top" wrapText="1"/>
      <protection locked="0"/>
    </xf>
    <xf numFmtId="49" fontId="0" fillId="0" borderId="0" xfId="0" applyNumberFormat="1" applyAlignment="1">
      <alignment horizontal="center" vertical="center"/>
    </xf>
    <xf numFmtId="49" fontId="0" fillId="0" borderId="0" xfId="0" applyNumberFormat="1" applyAlignment="1">
      <alignment horizontal="center" vertical="center"/>
    </xf>
    <xf numFmtId="0" fontId="12" fillId="0" borderId="28" xfId="0" applyFont="1" applyBorder="1" applyAlignment="1">
      <alignment wrapText="1"/>
    </xf>
    <xf numFmtId="0" fontId="12" fillId="0" borderId="0" xfId="0" applyFont="1" applyBorder="1" applyAlignment="1">
      <alignment wrapText="1"/>
    </xf>
    <xf numFmtId="0" fontId="13" fillId="0" borderId="0" xfId="0" applyFont="1"/>
    <xf numFmtId="0" fontId="13" fillId="5" borderId="1" xfId="0" applyFont="1" applyFill="1" applyBorder="1" applyAlignment="1">
      <alignment horizontal="center"/>
    </xf>
    <xf numFmtId="0" fontId="30" fillId="0" borderId="14" xfId="0" applyFont="1" applyFill="1" applyBorder="1" applyAlignment="1">
      <alignment horizontal="left" vertical="center" wrapText="1"/>
    </xf>
    <xf numFmtId="0" fontId="30" fillId="0" borderId="1" xfId="0" applyFont="1" applyBorder="1" applyAlignment="1" applyProtection="1">
      <alignment horizontal="center" vertical="center" wrapText="1"/>
      <protection locked="0"/>
    </xf>
    <xf numFmtId="0" fontId="13" fillId="5" borderId="5" xfId="0" applyFont="1" applyFill="1" applyBorder="1" applyAlignment="1">
      <alignment horizontal="right" vertical="center" wrapText="1"/>
    </xf>
    <xf numFmtId="0" fontId="13" fillId="5" borderId="6" xfId="0" applyFont="1" applyFill="1" applyBorder="1" applyAlignment="1">
      <alignment horizontal="right" vertical="center" wrapText="1"/>
    </xf>
    <xf numFmtId="0" fontId="13" fillId="5" borderId="7" xfId="0" applyFont="1" applyFill="1" applyBorder="1" applyAlignment="1">
      <alignment horizontal="right" vertical="center" wrapText="1"/>
    </xf>
    <xf numFmtId="0" fontId="21" fillId="0" borderId="5" xfId="0" applyFont="1" applyFill="1" applyBorder="1" applyAlignment="1" applyProtection="1">
      <alignment horizontal="left" vertical="center" wrapText="1"/>
      <protection locked="0"/>
    </xf>
    <xf numFmtId="0" fontId="21" fillId="0" borderId="6" xfId="0" applyFont="1" applyFill="1" applyBorder="1" applyAlignment="1" applyProtection="1">
      <alignment horizontal="left" vertical="center" wrapText="1"/>
      <protection locked="0"/>
    </xf>
    <xf numFmtId="0" fontId="21" fillId="0" borderId="7" xfId="0" applyFont="1" applyFill="1" applyBorder="1" applyAlignment="1" applyProtection="1">
      <alignment horizontal="left" vertical="center" wrapText="1"/>
      <protection locked="0"/>
    </xf>
    <xf numFmtId="0" fontId="13" fillId="5" borderId="1" xfId="0" applyFont="1" applyFill="1" applyBorder="1" applyAlignment="1">
      <alignment horizontal="right" vertical="center" wrapText="1"/>
    </xf>
    <xf numFmtId="0" fontId="13" fillId="5" borderId="1" xfId="0" applyFont="1" applyFill="1" applyBorder="1" applyAlignment="1">
      <alignment horizontal="left" vertical="top" wrapText="1"/>
    </xf>
    <xf numFmtId="0" fontId="21" fillId="0" borderId="5" xfId="0" applyFont="1" applyFill="1" applyBorder="1" applyAlignment="1" applyProtection="1">
      <alignment horizontal="left" vertical="top" wrapText="1"/>
      <protection locked="0"/>
    </xf>
    <xf numFmtId="0" fontId="21" fillId="0" borderId="6" xfId="0" applyFont="1" applyFill="1" applyBorder="1" applyAlignment="1" applyProtection="1">
      <alignment horizontal="left" vertical="top" wrapText="1"/>
      <protection locked="0"/>
    </xf>
    <xf numFmtId="0" fontId="21" fillId="0" borderId="7" xfId="0" applyFont="1" applyFill="1" applyBorder="1" applyAlignment="1" applyProtection="1">
      <alignment horizontal="left" vertical="top" wrapText="1"/>
      <protection locked="0"/>
    </xf>
    <xf numFmtId="0" fontId="13" fillId="5" borderId="5" xfId="0" applyFont="1" applyFill="1" applyBorder="1" applyAlignment="1">
      <alignment horizontal="left" vertical="center" wrapText="1"/>
    </xf>
    <xf numFmtId="0" fontId="0" fillId="5" borderId="6" xfId="0" applyFont="1" applyFill="1" applyBorder="1" applyAlignment="1">
      <alignment horizontal="left" vertical="center" wrapText="1"/>
    </xf>
    <xf numFmtId="0" fontId="0" fillId="5" borderId="7" xfId="0" applyFont="1" applyFill="1" applyBorder="1" applyAlignment="1">
      <alignment horizontal="left" vertical="center" wrapText="1"/>
    </xf>
    <xf numFmtId="164" fontId="21" fillId="0" borderId="5" xfId="0" applyNumberFormat="1" applyFont="1" applyBorder="1" applyAlignment="1" applyProtection="1">
      <alignment horizontal="center" vertical="center" wrapText="1"/>
      <protection locked="0"/>
    </xf>
    <xf numFmtId="164" fontId="11" fillId="0" borderId="7" xfId="0" applyNumberFormat="1" applyFont="1" applyBorder="1" applyAlignment="1" applyProtection="1">
      <alignment horizontal="center" vertical="center" wrapText="1"/>
      <protection locked="0"/>
    </xf>
    <xf numFmtId="0" fontId="13" fillId="4" borderId="5" xfId="0" applyFont="1" applyFill="1" applyBorder="1" applyAlignment="1">
      <alignment horizontal="left" vertical="center" wrapText="1"/>
    </xf>
    <xf numFmtId="0" fontId="13" fillId="4" borderId="6" xfId="0" applyFont="1" applyFill="1" applyBorder="1" applyAlignment="1">
      <alignment horizontal="left" vertical="center" wrapText="1"/>
    </xf>
    <xf numFmtId="0" fontId="13" fillId="4" borderId="7" xfId="0" applyFont="1" applyFill="1" applyBorder="1" applyAlignment="1">
      <alignment horizontal="left" vertical="center" wrapText="1"/>
    </xf>
    <xf numFmtId="0" fontId="12" fillId="5" borderId="1" xfId="0" applyFont="1" applyFill="1" applyBorder="1" applyAlignment="1">
      <alignment horizontal="center" vertical="center"/>
    </xf>
    <xf numFmtId="6" fontId="12" fillId="0" borderId="1" xfId="0" applyNumberFormat="1" applyFont="1" applyBorder="1" applyAlignment="1" applyProtection="1">
      <alignment horizontal="center" vertical="center"/>
      <protection locked="0"/>
    </xf>
    <xf numFmtId="0" fontId="12" fillId="0" borderId="1" xfId="0" applyFont="1" applyBorder="1" applyAlignment="1" applyProtection="1">
      <alignment horizontal="center" vertical="center"/>
      <protection locked="0"/>
    </xf>
    <xf numFmtId="0" fontId="12" fillId="5" borderId="1" xfId="0" applyFont="1" applyFill="1" applyBorder="1" applyAlignment="1">
      <alignment horizontal="right" vertical="center"/>
    </xf>
    <xf numFmtId="0" fontId="13" fillId="2" borderId="5" xfId="0" applyFont="1" applyFill="1" applyBorder="1" applyAlignment="1">
      <alignment horizontal="left" vertical="center" wrapText="1"/>
    </xf>
    <xf numFmtId="0" fontId="0" fillId="0" borderId="7" xfId="0" applyFont="1" applyBorder="1" applyAlignment="1">
      <alignment horizontal="left" vertical="center" wrapText="1"/>
    </xf>
    <xf numFmtId="0" fontId="12" fillId="2" borderId="5" xfId="0" applyFont="1" applyFill="1" applyBorder="1" applyAlignment="1">
      <alignment horizontal="left" vertical="center" wrapText="1"/>
    </xf>
    <xf numFmtId="0" fontId="0" fillId="0" borderId="6" xfId="0" applyFont="1" applyBorder="1" applyAlignment="1">
      <alignment horizontal="left" vertical="center" wrapText="1"/>
    </xf>
    <xf numFmtId="0" fontId="21" fillId="6" borderId="5" xfId="0" applyFont="1" applyFill="1" applyBorder="1" applyAlignment="1">
      <alignment horizontal="left" vertical="center" wrapText="1"/>
    </xf>
    <xf numFmtId="0" fontId="0" fillId="6" borderId="6" xfId="0" applyFont="1" applyFill="1" applyBorder="1" applyAlignment="1">
      <alignment horizontal="left" vertical="center" wrapText="1"/>
    </xf>
    <xf numFmtId="0" fontId="0" fillId="6" borderId="7" xfId="0" applyFont="1" applyFill="1" applyBorder="1" applyAlignment="1">
      <alignment horizontal="left" vertical="center" wrapText="1"/>
    </xf>
    <xf numFmtId="0" fontId="13" fillId="4" borderId="5" xfId="0" applyFont="1" applyFill="1" applyBorder="1" applyAlignment="1">
      <alignment horizontal="left" vertical="center"/>
    </xf>
    <xf numFmtId="0" fontId="13" fillId="4" borderId="6" xfId="0" applyFont="1" applyFill="1" applyBorder="1" applyAlignment="1">
      <alignment horizontal="left" vertical="center"/>
    </xf>
    <xf numFmtId="0" fontId="13" fillId="4" borderId="7" xfId="0" applyFont="1" applyFill="1" applyBorder="1" applyAlignment="1">
      <alignment horizontal="left" vertical="center"/>
    </xf>
    <xf numFmtId="0" fontId="12" fillId="4" borderId="6" xfId="0" applyFont="1" applyFill="1" applyBorder="1" applyAlignment="1">
      <alignment horizontal="left" vertical="center" wrapText="1"/>
    </xf>
    <xf numFmtId="0" fontId="12" fillId="4" borderId="7" xfId="0" applyFont="1" applyFill="1" applyBorder="1" applyAlignment="1">
      <alignment horizontal="left" vertical="center" wrapText="1"/>
    </xf>
    <xf numFmtId="0" fontId="12" fillId="5" borderId="5" xfId="0" applyFont="1" applyFill="1" applyBorder="1" applyAlignment="1">
      <alignment horizontal="center" vertical="center"/>
    </xf>
    <xf numFmtId="0" fontId="0" fillId="5" borderId="6" xfId="0" applyFont="1" applyFill="1" applyBorder="1" applyAlignment="1">
      <alignment horizontal="center" vertical="center"/>
    </xf>
    <xf numFmtId="0" fontId="0" fillId="5" borderId="7" xfId="0" applyFont="1" applyFill="1" applyBorder="1" applyAlignment="1">
      <alignment horizontal="center" vertical="center"/>
    </xf>
    <xf numFmtId="0" fontId="12" fillId="0" borderId="5" xfId="0" applyFont="1" applyBorder="1" applyAlignment="1" applyProtection="1">
      <alignment horizontal="center" vertical="center" wrapText="1"/>
      <protection locked="0"/>
    </xf>
    <xf numFmtId="0" fontId="0" fillId="0" borderId="7" xfId="0" applyFont="1" applyBorder="1" applyAlignment="1" applyProtection="1">
      <alignment horizontal="center" vertical="center" wrapText="1"/>
      <protection locked="0"/>
    </xf>
    <xf numFmtId="0" fontId="13" fillId="6" borderId="5" xfId="0" applyFont="1" applyFill="1" applyBorder="1" applyAlignment="1">
      <alignment horizontal="center" vertical="center" wrapText="1"/>
    </xf>
    <xf numFmtId="0" fontId="0" fillId="6" borderId="7" xfId="0" applyFont="1" applyFill="1" applyBorder="1" applyAlignment="1">
      <alignment horizontal="center" vertical="center" wrapText="1"/>
    </xf>
    <xf numFmtId="0" fontId="12" fillId="5" borderId="12" xfId="0" applyFont="1" applyFill="1" applyBorder="1" applyAlignment="1">
      <alignment horizontal="center" vertical="center" wrapText="1"/>
    </xf>
    <xf numFmtId="0" fontId="12" fillId="5" borderId="14" xfId="0" applyFont="1" applyFill="1" applyBorder="1" applyAlignment="1">
      <alignment horizontal="center" vertical="center" wrapText="1"/>
    </xf>
    <xf numFmtId="0" fontId="12" fillId="5" borderId="6" xfId="0" applyFont="1" applyFill="1" applyBorder="1" applyAlignment="1">
      <alignment horizontal="center" vertical="center"/>
    </xf>
    <xf numFmtId="0" fontId="0" fillId="5" borderId="7" xfId="0" applyFont="1" applyFill="1" applyBorder="1" applyAlignment="1">
      <alignment vertical="center"/>
    </xf>
    <xf numFmtId="0" fontId="12" fillId="6" borderId="5" xfId="0" applyFont="1" applyFill="1" applyBorder="1" applyAlignment="1">
      <alignment horizontal="center" vertical="center" wrapText="1"/>
    </xf>
    <xf numFmtId="6" fontId="12" fillId="6" borderId="1" xfId="0" applyNumberFormat="1" applyFont="1" applyFill="1" applyBorder="1" applyAlignment="1" applyProtection="1">
      <alignment horizontal="center" vertical="center"/>
    </xf>
    <xf numFmtId="0" fontId="12" fillId="6" borderId="1" xfId="0" applyFont="1" applyFill="1" applyBorder="1" applyAlignment="1" applyProtection="1">
      <alignment horizontal="center" vertical="center"/>
    </xf>
    <xf numFmtId="0" fontId="12" fillId="5" borderId="15" xfId="0" applyFont="1" applyFill="1" applyBorder="1" applyAlignment="1">
      <alignment horizontal="left" vertical="center" wrapText="1"/>
    </xf>
    <xf numFmtId="0" fontId="0" fillId="5" borderId="16" xfId="0" applyFont="1" applyFill="1" applyBorder="1" applyAlignment="1">
      <alignment horizontal="left" vertical="center" wrapText="1"/>
    </xf>
    <xf numFmtId="0" fontId="12" fillId="5" borderId="18" xfId="0" applyFont="1" applyFill="1" applyBorder="1" applyAlignment="1">
      <alignment horizontal="left" vertical="center" wrapText="1"/>
    </xf>
    <xf numFmtId="0" fontId="0" fillId="5" borderId="19" xfId="0" applyFont="1" applyFill="1" applyBorder="1" applyAlignment="1">
      <alignment horizontal="left" vertical="center" wrapText="1"/>
    </xf>
    <xf numFmtId="0" fontId="12" fillId="5" borderId="21" xfId="0" applyFont="1" applyFill="1" applyBorder="1" applyAlignment="1">
      <alignment horizontal="left" vertical="center" wrapText="1"/>
    </xf>
    <xf numFmtId="0" fontId="0" fillId="5" borderId="22" xfId="0" applyFont="1" applyFill="1" applyBorder="1" applyAlignment="1">
      <alignment horizontal="left" vertical="center" wrapText="1"/>
    </xf>
    <xf numFmtId="166" fontId="12" fillId="6" borderId="1" xfId="0" applyNumberFormat="1" applyFont="1" applyFill="1" applyBorder="1" applyAlignment="1">
      <alignment horizontal="center" vertical="center" wrapText="1"/>
    </xf>
    <xf numFmtId="10" fontId="0" fillId="6" borderId="17" xfId="0" applyNumberFormat="1" applyFont="1" applyFill="1" applyBorder="1" applyAlignment="1">
      <alignment horizontal="center" vertical="center"/>
    </xf>
    <xf numFmtId="10" fontId="0" fillId="6" borderId="20" xfId="0" applyNumberFormat="1" applyFont="1" applyFill="1" applyBorder="1" applyAlignment="1">
      <alignment horizontal="center" vertical="center"/>
    </xf>
    <xf numFmtId="10" fontId="0" fillId="6" borderId="8" xfId="0" applyNumberFormat="1" applyFont="1" applyFill="1" applyBorder="1" applyAlignment="1">
      <alignment horizontal="center" vertical="center"/>
    </xf>
    <xf numFmtId="0" fontId="12" fillId="5" borderId="5" xfId="0" applyFont="1" applyFill="1" applyBorder="1" applyAlignment="1">
      <alignment horizontal="right" vertical="center" wrapText="1"/>
    </xf>
    <xf numFmtId="0" fontId="0" fillId="5" borderId="6" xfId="0" applyFont="1" applyFill="1" applyBorder="1" applyAlignment="1">
      <alignment horizontal="right"/>
    </xf>
    <xf numFmtId="0" fontId="0" fillId="5" borderId="7" xfId="0" applyFont="1" applyFill="1" applyBorder="1" applyAlignment="1">
      <alignment horizontal="right"/>
    </xf>
    <xf numFmtId="4" fontId="12" fillId="6" borderId="5" xfId="0" applyNumberFormat="1" applyFont="1" applyFill="1" applyBorder="1" applyAlignment="1">
      <alignment horizontal="center" vertical="center" wrapText="1"/>
    </xf>
    <xf numFmtId="4" fontId="0" fillId="6" borderId="7" xfId="0" applyNumberFormat="1" applyFont="1" applyFill="1" applyBorder="1" applyAlignment="1">
      <alignment horizontal="center" vertical="center" wrapText="1"/>
    </xf>
    <xf numFmtId="0" fontId="13" fillId="2" borderId="1" xfId="0" applyFont="1" applyFill="1" applyBorder="1" applyAlignment="1">
      <alignment horizontal="justify" vertical="center" wrapText="1"/>
    </xf>
    <xf numFmtId="0" fontId="0" fillId="0" borderId="1" xfId="0" applyFont="1" applyBorder="1" applyAlignment="1"/>
    <xf numFmtId="0" fontId="13" fillId="2" borderId="5" xfId="0" applyFont="1" applyFill="1" applyBorder="1" applyAlignment="1">
      <alignment horizontal="center" vertical="center" wrapText="1"/>
    </xf>
    <xf numFmtId="0" fontId="13" fillId="2" borderId="6" xfId="0" applyFont="1" applyFill="1" applyBorder="1" applyAlignment="1">
      <alignment horizontal="center" vertical="center" wrapText="1"/>
    </xf>
    <xf numFmtId="0" fontId="13" fillId="2" borderId="7" xfId="0" applyFont="1" applyFill="1" applyBorder="1" applyAlignment="1">
      <alignment horizontal="center" vertical="center" wrapText="1"/>
    </xf>
    <xf numFmtId="0" fontId="0" fillId="0" borderId="7" xfId="0" applyFont="1" applyBorder="1" applyAlignment="1">
      <alignment horizontal="center" vertical="center" wrapText="1"/>
    </xf>
    <xf numFmtId="4" fontId="13" fillId="6" borderId="5" xfId="0" applyNumberFormat="1" applyFont="1" applyFill="1" applyBorder="1" applyAlignment="1">
      <alignment horizontal="center" vertical="center" wrapText="1"/>
    </xf>
    <xf numFmtId="0" fontId="8" fillId="5" borderId="0" xfId="0" applyFont="1" applyFill="1" applyBorder="1" applyAlignment="1">
      <alignment horizontal="left" vertical="center" wrapText="1"/>
    </xf>
    <xf numFmtId="0" fontId="13" fillId="5" borderId="6" xfId="0" applyFont="1" applyFill="1" applyBorder="1" applyAlignment="1">
      <alignment horizontal="left" vertical="center" wrapText="1"/>
    </xf>
    <xf numFmtId="0" fontId="30" fillId="0" borderId="5" xfId="0" applyFont="1" applyFill="1" applyBorder="1" applyAlignment="1" applyProtection="1">
      <alignment horizontal="left" vertical="center" wrapText="1"/>
      <protection locked="0"/>
    </xf>
    <xf numFmtId="0" fontId="30" fillId="0" borderId="6" xfId="0" applyFont="1" applyFill="1" applyBorder="1" applyAlignment="1" applyProtection="1">
      <alignment horizontal="left" vertical="center" wrapText="1"/>
      <protection locked="0"/>
    </xf>
    <xf numFmtId="0" fontId="30" fillId="0" borderId="7" xfId="0" applyFont="1" applyFill="1" applyBorder="1" applyAlignment="1" applyProtection="1">
      <alignment horizontal="left" vertical="center" wrapText="1"/>
      <protection locked="0"/>
    </xf>
    <xf numFmtId="0" fontId="13" fillId="0" borderId="5" xfId="0" applyFont="1" applyFill="1" applyBorder="1" applyAlignment="1" applyProtection="1">
      <alignment horizontal="center" vertical="top" wrapText="1"/>
      <protection locked="0"/>
    </xf>
    <xf numFmtId="0" fontId="13" fillId="0" borderId="6" xfId="0" applyFont="1" applyFill="1" applyBorder="1" applyAlignment="1" applyProtection="1">
      <alignment horizontal="center" vertical="top" wrapText="1"/>
      <protection locked="0"/>
    </xf>
    <xf numFmtId="0" fontId="13" fillId="0" borderId="7" xfId="0" applyFont="1" applyFill="1" applyBorder="1" applyAlignment="1" applyProtection="1">
      <alignment horizontal="center" vertical="top" wrapText="1"/>
      <protection locked="0"/>
    </xf>
    <xf numFmtId="0" fontId="13" fillId="5" borderId="21" xfId="0" applyFont="1" applyFill="1" applyBorder="1" applyAlignment="1">
      <alignment horizontal="right" vertical="center" wrapText="1"/>
    </xf>
    <xf numFmtId="0" fontId="13" fillId="5" borderId="24" xfId="0" applyFont="1" applyFill="1" applyBorder="1" applyAlignment="1">
      <alignment horizontal="right" vertical="center" wrapText="1"/>
    </xf>
    <xf numFmtId="0" fontId="13" fillId="5" borderId="22" xfId="0" applyFont="1" applyFill="1" applyBorder="1" applyAlignment="1">
      <alignment horizontal="right" vertical="center" wrapText="1"/>
    </xf>
    <xf numFmtId="0" fontId="13" fillId="2" borderId="6" xfId="0" applyFont="1" applyFill="1" applyBorder="1" applyAlignment="1">
      <alignment horizontal="left" vertical="center" wrapText="1"/>
    </xf>
    <xf numFmtId="0" fontId="13" fillId="2" borderId="7" xfId="0" applyFont="1" applyFill="1" applyBorder="1" applyAlignment="1">
      <alignment horizontal="left" vertical="center" wrapText="1"/>
    </xf>
    <xf numFmtId="0" fontId="30" fillId="3" borderId="1" xfId="0" applyFont="1" applyFill="1" applyBorder="1" applyAlignment="1" applyProtection="1">
      <alignment horizontal="center" vertical="center" wrapText="1"/>
      <protection locked="0"/>
    </xf>
    <xf numFmtId="0" fontId="13" fillId="3" borderId="1" xfId="0" applyFont="1" applyFill="1" applyBorder="1" applyAlignment="1" applyProtection="1">
      <alignment horizontal="center" vertical="center" wrapText="1"/>
      <protection locked="0"/>
    </xf>
    <xf numFmtId="0" fontId="21" fillId="6" borderId="6" xfId="0" applyFont="1" applyFill="1" applyBorder="1" applyAlignment="1">
      <alignment horizontal="left" vertical="center" wrapText="1"/>
    </xf>
    <xf numFmtId="0" fontId="21" fillId="6" borderId="7" xfId="0" applyFont="1" applyFill="1" applyBorder="1" applyAlignment="1">
      <alignment horizontal="left" vertical="center" wrapText="1"/>
    </xf>
    <xf numFmtId="0" fontId="23" fillId="0" borderId="6" xfId="0" applyFont="1" applyFill="1" applyBorder="1" applyAlignment="1" applyProtection="1">
      <alignment horizontal="left" vertical="top" wrapText="1"/>
      <protection locked="0"/>
    </xf>
    <xf numFmtId="0" fontId="23" fillId="0" borderId="7" xfId="0" applyFont="1" applyFill="1" applyBorder="1" applyAlignment="1" applyProtection="1">
      <alignment horizontal="left" vertical="top" wrapText="1"/>
      <protection locked="0"/>
    </xf>
    <xf numFmtId="0" fontId="13" fillId="5" borderId="7" xfId="0" applyFont="1" applyFill="1" applyBorder="1" applyAlignment="1">
      <alignment horizontal="left" vertical="center" wrapText="1"/>
    </xf>
    <xf numFmtId="0" fontId="13" fillId="5" borderId="1" xfId="0" applyFont="1" applyFill="1" applyBorder="1" applyAlignment="1">
      <alignment horizontal="left" vertical="center" wrapText="1"/>
    </xf>
    <xf numFmtId="0" fontId="21" fillId="0" borderId="1" xfId="0" applyFont="1" applyFill="1" applyBorder="1" applyAlignment="1" applyProtection="1">
      <alignment horizontal="left" vertical="center" wrapText="1"/>
      <protection locked="0"/>
    </xf>
    <xf numFmtId="0" fontId="23" fillId="0" borderId="5" xfId="0" applyFont="1" applyBorder="1" applyAlignment="1" applyProtection="1">
      <alignment horizontal="left" vertical="top" wrapText="1"/>
      <protection locked="0"/>
    </xf>
    <xf numFmtId="0" fontId="23" fillId="0" borderId="6" xfId="0" applyFont="1" applyBorder="1" applyAlignment="1" applyProtection="1">
      <alignment horizontal="left" vertical="top" wrapText="1"/>
      <protection locked="0"/>
    </xf>
    <xf numFmtId="0" fontId="23" fillId="0" borderId="7" xfId="0" applyFont="1" applyBorder="1" applyAlignment="1" applyProtection="1">
      <alignment horizontal="left" vertical="top" wrapText="1"/>
      <protection locked="0"/>
    </xf>
    <xf numFmtId="0" fontId="13" fillId="2" borderId="1" xfId="0" applyFont="1" applyFill="1" applyBorder="1" applyAlignment="1">
      <alignment horizontal="left" vertical="center" wrapText="1"/>
    </xf>
    <xf numFmtId="0" fontId="21" fillId="0" borderId="5" xfId="0" applyFont="1" applyBorder="1" applyAlignment="1" applyProtection="1">
      <alignment horizontal="left" vertical="center" wrapText="1"/>
      <protection locked="0"/>
    </xf>
    <xf numFmtId="0" fontId="21" fillId="0" borderId="6" xfId="0" applyFont="1" applyBorder="1" applyAlignment="1" applyProtection="1">
      <alignment horizontal="left" vertical="center" wrapText="1"/>
      <protection locked="0"/>
    </xf>
    <xf numFmtId="0" fontId="21" fillId="0" borderId="7" xfId="0" applyFont="1" applyBorder="1" applyAlignment="1" applyProtection="1">
      <alignment horizontal="left" vertical="center" wrapText="1"/>
      <protection locked="0"/>
    </xf>
    <xf numFmtId="0" fontId="21" fillId="0" borderId="6" xfId="0" applyFont="1" applyBorder="1" applyAlignment="1" applyProtection="1">
      <alignment horizontal="center" vertical="center" wrapText="1"/>
      <protection locked="0"/>
    </xf>
    <xf numFmtId="0" fontId="21" fillId="0" borderId="7" xfId="0" applyFont="1" applyBorder="1" applyAlignment="1" applyProtection="1">
      <alignment horizontal="center" vertical="center" wrapText="1"/>
      <protection locked="0"/>
    </xf>
    <xf numFmtId="0" fontId="21" fillId="0" borderId="5" xfId="0" applyFont="1" applyBorder="1" applyAlignment="1" applyProtection="1">
      <alignment horizontal="center" vertical="center" wrapText="1"/>
      <protection locked="0"/>
    </xf>
    <xf numFmtId="0" fontId="13" fillId="2" borderId="2" xfId="0" applyFont="1" applyFill="1" applyBorder="1" applyAlignment="1">
      <alignment horizontal="left" vertical="center" wrapText="1"/>
    </xf>
    <xf numFmtId="0" fontId="13" fillId="2" borderId="3" xfId="0" applyFont="1" applyFill="1" applyBorder="1" applyAlignment="1">
      <alignment horizontal="left" vertical="center" wrapText="1"/>
    </xf>
    <xf numFmtId="0" fontId="13" fillId="2" borderId="4" xfId="0" applyFont="1" applyFill="1" applyBorder="1" applyAlignment="1">
      <alignment horizontal="left" vertical="center" wrapText="1"/>
    </xf>
    <xf numFmtId="0" fontId="13" fillId="5" borderId="12" xfId="0" applyFont="1" applyFill="1" applyBorder="1" applyAlignment="1">
      <alignment horizontal="right" vertical="center" wrapText="1"/>
    </xf>
    <xf numFmtId="0" fontId="13" fillId="5" borderId="14" xfId="0" applyFont="1" applyFill="1" applyBorder="1" applyAlignment="1">
      <alignment horizontal="right" vertical="center" wrapText="1"/>
    </xf>
    <xf numFmtId="0" fontId="21" fillId="0" borderId="13" xfId="0" applyFont="1" applyBorder="1" applyAlignment="1" applyProtection="1">
      <alignment horizontal="left" vertical="center" wrapText="1"/>
      <protection locked="0"/>
    </xf>
    <xf numFmtId="0" fontId="21" fillId="0" borderId="14" xfId="0" applyFont="1" applyBorder="1" applyAlignment="1" applyProtection="1">
      <alignment horizontal="left" vertical="center" wrapText="1"/>
      <protection locked="0"/>
    </xf>
    <xf numFmtId="0" fontId="27" fillId="0" borderId="18" xfId="0" applyFont="1" applyBorder="1" applyAlignment="1">
      <alignment horizontal="left" vertical="center" wrapText="1"/>
    </xf>
    <xf numFmtId="0" fontId="27" fillId="0" borderId="0" xfId="0" applyFont="1" applyBorder="1" applyAlignment="1">
      <alignment horizontal="left" vertical="center" wrapText="1"/>
    </xf>
    <xf numFmtId="0" fontId="27" fillId="0" borderId="19" xfId="0" applyFont="1" applyBorder="1" applyAlignment="1">
      <alignment horizontal="left" vertical="center" wrapText="1"/>
    </xf>
    <xf numFmtId="0" fontId="26" fillId="0" borderId="18" xfId="0" applyFont="1" applyBorder="1" applyAlignment="1">
      <alignment horizontal="left" vertical="center" wrapText="1"/>
    </xf>
    <xf numFmtId="0" fontId="26" fillId="0" borderId="0" xfId="0" applyFont="1" applyBorder="1" applyAlignment="1">
      <alignment horizontal="left" vertical="center" wrapText="1"/>
    </xf>
    <xf numFmtId="0" fontId="26" fillId="0" borderId="19" xfId="0" applyFont="1" applyBorder="1" applyAlignment="1">
      <alignment horizontal="left" vertical="center" wrapText="1"/>
    </xf>
    <xf numFmtId="0" fontId="22" fillId="5" borderId="1" xfId="0" applyFont="1" applyFill="1" applyBorder="1" applyAlignment="1">
      <alignment horizontal="center" vertical="center" wrapText="1"/>
    </xf>
    <xf numFmtId="0" fontId="0" fillId="5" borderId="1" xfId="0" applyFont="1" applyFill="1" applyBorder="1" applyAlignment="1">
      <alignment horizontal="center"/>
    </xf>
    <xf numFmtId="0" fontId="22" fillId="0" borderId="1" xfId="0" applyFont="1" applyBorder="1" applyAlignment="1">
      <alignment horizontal="left" vertical="center" wrapText="1"/>
    </xf>
    <xf numFmtId="0" fontId="30" fillId="0" borderId="13" xfId="0" applyFont="1" applyBorder="1" applyAlignment="1" applyProtection="1">
      <alignment horizontal="left" vertical="center" wrapText="1"/>
      <protection locked="0"/>
    </xf>
    <xf numFmtId="0" fontId="30" fillId="0" borderId="14" xfId="0" applyFont="1" applyBorder="1" applyAlignment="1" applyProtection="1">
      <alignment horizontal="left" vertical="center" wrapText="1"/>
      <protection locked="0"/>
    </xf>
    <xf numFmtId="0" fontId="30" fillId="0" borderId="5" xfId="0" applyFont="1" applyBorder="1" applyAlignment="1" applyProtection="1">
      <alignment horizontal="center" vertical="center" wrapText="1"/>
      <protection locked="0"/>
    </xf>
    <xf numFmtId="0" fontId="30" fillId="0" borderId="7" xfId="0" applyFont="1" applyBorder="1" applyAlignment="1" applyProtection="1">
      <alignment horizontal="center" vertical="center" wrapText="1"/>
      <protection locked="0"/>
    </xf>
    <xf numFmtId="0" fontId="21" fillId="0" borderId="5" xfId="0" applyFont="1" applyFill="1" applyBorder="1" applyAlignment="1" applyProtection="1">
      <alignment vertical="center" wrapText="1"/>
      <protection locked="0"/>
    </xf>
    <xf numFmtId="0" fontId="21" fillId="0" borderId="6" xfId="0" applyFont="1" applyFill="1" applyBorder="1" applyAlignment="1" applyProtection="1">
      <alignment vertical="center" wrapText="1"/>
      <protection locked="0"/>
    </xf>
    <xf numFmtId="0" fontId="21" fillId="0" borderId="7" xfId="0" applyFont="1" applyFill="1" applyBorder="1" applyAlignment="1" applyProtection="1">
      <alignment vertical="center" wrapText="1"/>
      <protection locked="0"/>
    </xf>
    <xf numFmtId="0" fontId="30" fillId="0" borderId="6" xfId="0" applyFont="1" applyBorder="1" applyAlignment="1" applyProtection="1">
      <alignment horizontal="left" vertical="center" wrapText="1"/>
      <protection locked="0"/>
    </xf>
    <xf numFmtId="0" fontId="30" fillId="0" borderId="7" xfId="0" applyFont="1" applyBorder="1" applyAlignment="1" applyProtection="1">
      <alignment horizontal="left" vertical="center" wrapText="1"/>
      <protection locked="0"/>
    </xf>
    <xf numFmtId="0" fontId="30" fillId="0" borderId="5" xfId="0" applyFont="1" applyBorder="1" applyAlignment="1" applyProtection="1">
      <alignment horizontal="left" vertical="center" wrapText="1"/>
      <protection locked="0"/>
    </xf>
    <xf numFmtId="0" fontId="13" fillId="2" borderId="9" xfId="0" applyFont="1" applyFill="1" applyBorder="1" applyAlignment="1">
      <alignment horizontal="center" vertical="center" wrapText="1"/>
    </xf>
    <xf numFmtId="0" fontId="13" fillId="2" borderId="10" xfId="0" applyFont="1" applyFill="1" applyBorder="1" applyAlignment="1">
      <alignment horizontal="center" vertical="center" wrapText="1"/>
    </xf>
    <xf numFmtId="0" fontId="13" fillId="2" borderId="11" xfId="0" applyFont="1" applyFill="1" applyBorder="1" applyAlignment="1">
      <alignment horizontal="center" vertical="center" wrapText="1"/>
    </xf>
    <xf numFmtId="0" fontId="12" fillId="0" borderId="0" xfId="0" applyFont="1" applyAlignment="1">
      <alignment horizontal="left"/>
    </xf>
    <xf numFmtId="0" fontId="12" fillId="0" borderId="0" xfId="0" applyFont="1" applyAlignment="1">
      <alignment horizontal="left" wrapText="1"/>
    </xf>
    <xf numFmtId="0" fontId="0" fillId="0" borderId="11" xfId="0" applyFont="1" applyBorder="1" applyAlignment="1">
      <alignment wrapText="1"/>
    </xf>
    <xf numFmtId="0" fontId="12" fillId="6" borderId="5" xfId="0" applyFont="1" applyFill="1" applyBorder="1" applyAlignment="1" applyProtection="1">
      <alignment horizontal="center" vertical="center" wrapText="1"/>
    </xf>
    <xf numFmtId="0" fontId="0" fillId="6" borderId="7" xfId="0" applyFont="1" applyFill="1" applyBorder="1" applyAlignment="1" applyProtection="1">
      <alignment horizontal="center" vertical="center" wrapText="1"/>
    </xf>
    <xf numFmtId="0" fontId="21" fillId="0" borderId="1" xfId="0" applyFont="1" applyBorder="1" applyAlignment="1" applyProtection="1">
      <alignment horizontal="left" vertical="top" wrapText="1"/>
      <protection locked="0"/>
    </xf>
    <xf numFmtId="0" fontId="13" fillId="2" borderId="1" xfId="0" applyFont="1" applyFill="1" applyBorder="1" applyAlignment="1">
      <alignment horizontal="center" vertical="center" wrapText="1"/>
    </xf>
    <xf numFmtId="0" fontId="13" fillId="5" borderId="5" xfId="0" applyFont="1" applyFill="1" applyBorder="1" applyAlignment="1">
      <alignment horizontal="left" vertical="top" wrapText="1"/>
    </xf>
    <xf numFmtId="0" fontId="13" fillId="5" borderId="7" xfId="0" applyFont="1" applyFill="1" applyBorder="1" applyAlignment="1">
      <alignment horizontal="left" vertical="top" wrapText="1"/>
    </xf>
    <xf numFmtId="0" fontId="21" fillId="0" borderId="5" xfId="0" applyFont="1" applyBorder="1" applyAlignment="1" applyProtection="1">
      <alignment horizontal="left" vertical="top" wrapText="1"/>
      <protection locked="0"/>
    </xf>
    <xf numFmtId="0" fontId="21" fillId="0" borderId="6" xfId="0" applyFont="1" applyBorder="1" applyAlignment="1" applyProtection="1">
      <alignment horizontal="left" vertical="top" wrapText="1"/>
      <protection locked="0"/>
    </xf>
    <xf numFmtId="0" fontId="21" fillId="0" borderId="7" xfId="0" applyFont="1" applyBorder="1" applyAlignment="1" applyProtection="1">
      <alignment horizontal="left" vertical="top" wrapText="1"/>
      <protection locked="0"/>
    </xf>
    <xf numFmtId="0" fontId="21" fillId="6" borderId="5" xfId="0" applyFont="1" applyFill="1" applyBorder="1" applyAlignment="1">
      <alignment horizontal="left" vertical="top" wrapText="1"/>
    </xf>
    <xf numFmtId="0" fontId="21" fillId="6" borderId="6" xfId="0" applyFont="1" applyFill="1" applyBorder="1" applyAlignment="1">
      <alignment horizontal="left" vertical="top" wrapText="1"/>
    </xf>
    <xf numFmtId="0" fontId="21" fillId="6" borderId="7" xfId="0" applyFont="1" applyFill="1" applyBorder="1" applyAlignment="1">
      <alignment horizontal="left" vertical="top" wrapText="1"/>
    </xf>
    <xf numFmtId="0" fontId="13" fillId="0" borderId="6" xfId="0" applyFont="1" applyBorder="1" applyAlignment="1" applyProtection="1">
      <alignment horizontal="center" vertical="center" wrapText="1"/>
      <protection locked="0"/>
    </xf>
    <xf numFmtId="0" fontId="13" fillId="0" borderId="7" xfId="0" applyFont="1" applyBorder="1" applyAlignment="1" applyProtection="1">
      <alignment horizontal="center" vertical="center" wrapText="1"/>
      <protection locked="0"/>
    </xf>
    <xf numFmtId="0" fontId="13" fillId="5" borderId="5" xfId="0" applyFont="1" applyFill="1" applyBorder="1" applyAlignment="1">
      <alignment horizontal="center" vertical="center" wrapText="1"/>
    </xf>
    <xf numFmtId="0" fontId="0" fillId="5" borderId="7" xfId="0" applyFont="1" applyFill="1" applyBorder="1" applyAlignment="1">
      <alignment horizontal="center" vertical="center" wrapText="1"/>
    </xf>
    <xf numFmtId="0" fontId="30" fillId="5" borderId="6" xfId="0" applyFont="1" applyFill="1" applyBorder="1" applyAlignment="1">
      <alignment horizontal="left" vertical="center" wrapText="1"/>
    </xf>
    <xf numFmtId="0" fontId="30" fillId="5" borderId="7" xfId="0" applyFont="1" applyFill="1" applyBorder="1" applyAlignment="1">
      <alignment horizontal="left" vertical="center" wrapText="1"/>
    </xf>
    <xf numFmtId="0" fontId="30" fillId="2" borderId="6" xfId="0" applyFont="1" applyFill="1" applyBorder="1" applyAlignment="1">
      <alignment horizontal="left" vertical="center" wrapText="1"/>
    </xf>
    <xf numFmtId="0" fontId="13" fillId="2" borderId="2"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4" xfId="0" applyFont="1" applyFill="1" applyBorder="1" applyAlignment="1">
      <alignment horizontal="center" vertical="center" wrapText="1"/>
    </xf>
    <xf numFmtId="0" fontId="13" fillId="2" borderId="12" xfId="0" applyFont="1" applyFill="1" applyBorder="1" applyAlignment="1">
      <alignment horizontal="left" vertical="center" wrapText="1"/>
    </xf>
    <xf numFmtId="0" fontId="13" fillId="2" borderId="13" xfId="0" applyFont="1" applyFill="1" applyBorder="1" applyAlignment="1">
      <alignment horizontal="left" vertical="center" wrapText="1"/>
    </xf>
    <xf numFmtId="0" fontId="30" fillId="2" borderId="13" xfId="0" applyFont="1" applyFill="1" applyBorder="1" applyAlignment="1">
      <alignment horizontal="left" vertical="center" wrapText="1"/>
    </xf>
    <xf numFmtId="0" fontId="13" fillId="2" borderId="14" xfId="0" applyFont="1" applyFill="1" applyBorder="1" applyAlignment="1">
      <alignment horizontal="left" vertical="center" wrapText="1"/>
    </xf>
    <xf numFmtId="0" fontId="13" fillId="2" borderId="24" xfId="0" applyFont="1" applyFill="1" applyBorder="1" applyAlignment="1">
      <alignment horizontal="left" vertical="center" wrapText="1"/>
    </xf>
    <xf numFmtId="0" fontId="0" fillId="5" borderId="7" xfId="0" applyFont="1" applyFill="1" applyBorder="1" applyAlignment="1">
      <alignment vertical="center" wrapText="1"/>
    </xf>
    <xf numFmtId="0" fontId="0" fillId="0" borderId="7" xfId="0" applyFont="1" applyBorder="1" applyAlignment="1" applyProtection="1">
      <alignment horizontal="left" vertical="center" wrapText="1"/>
      <protection locked="0"/>
    </xf>
    <xf numFmtId="165" fontId="21" fillId="0" borderId="5" xfId="0" applyNumberFormat="1" applyFont="1" applyBorder="1" applyAlignment="1" applyProtection="1">
      <alignment horizontal="center" vertical="center" wrapText="1"/>
      <protection locked="0"/>
    </xf>
    <xf numFmtId="165" fontId="0" fillId="0" borderId="7" xfId="0" applyNumberFormat="1" applyFont="1" applyBorder="1" applyAlignment="1" applyProtection="1">
      <alignment horizontal="center" vertical="center" wrapText="1"/>
      <protection locked="0"/>
    </xf>
    <xf numFmtId="0" fontId="32" fillId="0" borderId="7" xfId="0" applyFont="1" applyBorder="1" applyAlignment="1" applyProtection="1">
      <alignment horizontal="left" vertical="center" wrapText="1"/>
      <protection locked="0"/>
    </xf>
    <xf numFmtId="165" fontId="30" fillId="0" borderId="5" xfId="0" applyNumberFormat="1" applyFont="1" applyBorder="1" applyAlignment="1" applyProtection="1">
      <alignment horizontal="center" vertical="center" wrapText="1"/>
      <protection locked="0"/>
    </xf>
    <xf numFmtId="165" fontId="32" fillId="0" borderId="7" xfId="0" applyNumberFormat="1" applyFont="1" applyBorder="1" applyAlignment="1" applyProtection="1">
      <alignment horizontal="center" vertical="center" wrapText="1"/>
      <protection locked="0"/>
    </xf>
    <xf numFmtId="0" fontId="34" fillId="0" borderId="12" xfId="0" applyFont="1" applyFill="1" applyBorder="1" applyAlignment="1">
      <alignment horizontal="left" vertical="center" wrapText="1"/>
    </xf>
    <xf numFmtId="0" fontId="34" fillId="0" borderId="14" xfId="0" applyFont="1" applyFill="1" applyBorder="1" applyAlignment="1">
      <alignment horizontal="left" vertical="center" wrapText="1"/>
    </xf>
    <xf numFmtId="0" fontId="30" fillId="0" borderId="15" xfId="0" applyFont="1" applyFill="1" applyBorder="1" applyAlignment="1">
      <alignment horizontal="left" vertical="center" wrapText="1"/>
    </xf>
    <xf numFmtId="0" fontId="13" fillId="0" borderId="23" xfId="0" applyFont="1" applyFill="1" applyBorder="1" applyAlignment="1">
      <alignment horizontal="left" vertical="center" wrapText="1"/>
    </xf>
    <xf numFmtId="0" fontId="13" fillId="0" borderId="16" xfId="0" applyFont="1" applyFill="1" applyBorder="1" applyAlignment="1">
      <alignment horizontal="left" vertical="center" wrapText="1"/>
    </xf>
    <xf numFmtId="0" fontId="14" fillId="0" borderId="12" xfId="0" applyFont="1" applyFill="1" applyBorder="1" applyAlignment="1">
      <alignment horizontal="left" vertical="top" wrapText="1"/>
    </xf>
    <xf numFmtId="0" fontId="14" fillId="0" borderId="14" xfId="0" applyFont="1" applyFill="1" applyBorder="1" applyAlignment="1">
      <alignment horizontal="left" vertical="top" wrapText="1"/>
    </xf>
    <xf numFmtId="0" fontId="13" fillId="5" borderId="6" xfId="0" applyFont="1" applyFill="1" applyBorder="1" applyAlignment="1">
      <alignment horizontal="left" vertical="top" wrapText="1"/>
    </xf>
    <xf numFmtId="0" fontId="13" fillId="0" borderId="5" xfId="0" applyFont="1" applyFill="1" applyBorder="1" applyAlignment="1">
      <alignment horizontal="center" vertical="top" wrapText="1"/>
    </xf>
    <xf numFmtId="0" fontId="13" fillId="0" borderId="6" xfId="0" applyFont="1" applyFill="1" applyBorder="1" applyAlignment="1">
      <alignment horizontal="center" vertical="top" wrapText="1"/>
    </xf>
    <xf numFmtId="0" fontId="13" fillId="0" borderId="7" xfId="0" applyFont="1" applyFill="1" applyBorder="1" applyAlignment="1">
      <alignment horizontal="center" vertical="top" wrapText="1"/>
    </xf>
    <xf numFmtId="0" fontId="14" fillId="0" borderId="5" xfId="0" applyFont="1" applyFill="1" applyBorder="1" applyAlignment="1">
      <alignment horizontal="left" vertical="top" wrapText="1"/>
    </xf>
    <xf numFmtId="0" fontId="14" fillId="0" borderId="7" xfId="0" applyFont="1" applyFill="1" applyBorder="1" applyAlignment="1">
      <alignment horizontal="left" vertical="top" wrapText="1"/>
    </xf>
    <xf numFmtId="0" fontId="34" fillId="0" borderId="5" xfId="0" applyFont="1" applyBorder="1" applyAlignment="1" applyProtection="1">
      <alignment horizontal="left" vertical="center" wrapText="1"/>
      <protection locked="0"/>
    </xf>
    <xf numFmtId="0" fontId="34" fillId="0" borderId="6" xfId="0" applyFont="1" applyBorder="1" applyAlignment="1" applyProtection="1">
      <alignment horizontal="left" vertical="center" wrapText="1"/>
      <protection locked="0"/>
    </xf>
    <xf numFmtId="0" fontId="34" fillId="0" borderId="7" xfId="0" applyFont="1" applyBorder="1" applyAlignment="1" applyProtection="1">
      <alignment horizontal="left" vertical="center" wrapText="1"/>
      <protection locked="0"/>
    </xf>
    <xf numFmtId="164" fontId="30" fillId="0" borderId="5" xfId="0" applyNumberFormat="1" applyFont="1" applyBorder="1" applyAlignment="1" applyProtection="1">
      <alignment horizontal="left" vertical="center" wrapText="1"/>
      <protection locked="0"/>
    </xf>
    <xf numFmtId="164" fontId="33" fillId="0" borderId="7" xfId="0" applyNumberFormat="1" applyFont="1" applyBorder="1" applyAlignment="1" applyProtection="1">
      <alignment horizontal="left" vertical="center" wrapText="1"/>
      <protection locked="0"/>
    </xf>
    <xf numFmtId="0" fontId="13" fillId="2" borderId="26" xfId="0" applyFont="1" applyFill="1" applyBorder="1" applyAlignment="1">
      <alignment horizontal="center" vertical="center" wrapText="1"/>
    </xf>
    <xf numFmtId="0" fontId="13" fillId="2" borderId="27" xfId="0" applyFont="1" applyFill="1" applyBorder="1" applyAlignment="1">
      <alignment horizontal="center" vertical="center" wrapText="1"/>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13" fillId="2" borderId="8" xfId="0" applyFont="1" applyFill="1" applyBorder="1" applyAlignment="1">
      <alignment horizontal="center" vertical="center" wrapText="1"/>
    </xf>
    <xf numFmtId="0" fontId="14" fillId="0" borderId="6" xfId="0" applyFont="1" applyBorder="1" applyAlignment="1" applyProtection="1">
      <alignment horizontal="left" vertical="center" wrapText="1"/>
      <protection locked="0"/>
    </xf>
    <xf numFmtId="0" fontId="14" fillId="0" borderId="7" xfId="0" applyFont="1" applyBorder="1" applyAlignment="1" applyProtection="1">
      <alignment horizontal="left" vertical="center" wrapText="1"/>
      <protection locked="0"/>
    </xf>
    <xf numFmtId="0" fontId="21" fillId="5" borderId="12" xfId="0" applyFont="1" applyFill="1" applyBorder="1" applyAlignment="1">
      <alignment horizontal="left" vertical="center" wrapText="1"/>
    </xf>
    <xf numFmtId="0" fontId="21" fillId="5" borderId="13" xfId="0" applyFont="1" applyFill="1" applyBorder="1" applyAlignment="1">
      <alignment horizontal="left" vertical="center" wrapText="1"/>
    </xf>
    <xf numFmtId="0" fontId="21" fillId="5" borderId="14" xfId="0" applyFont="1" applyFill="1" applyBorder="1" applyAlignment="1">
      <alignment horizontal="left" vertical="center" wrapText="1"/>
    </xf>
    <xf numFmtId="49" fontId="0" fillId="0" borderId="0" xfId="0" applyNumberFormat="1" applyAlignment="1">
      <alignment horizontal="center" vertical="center"/>
    </xf>
    <xf numFmtId="0" fontId="22" fillId="5" borderId="1" xfId="0" applyFont="1" applyFill="1" applyBorder="1" applyAlignment="1">
      <alignment horizontal="left" vertical="top" wrapText="1"/>
    </xf>
    <xf numFmtId="0" fontId="30" fillId="0" borderId="1" xfId="0" applyFont="1" applyFill="1" applyBorder="1" applyAlignment="1" applyProtection="1">
      <alignment horizontal="left" vertical="top" wrapText="1"/>
      <protection locked="0"/>
    </xf>
    <xf numFmtId="0" fontId="23" fillId="0" borderId="1" xfId="0" applyFont="1" applyFill="1" applyBorder="1" applyAlignment="1" applyProtection="1">
      <alignment horizontal="left" vertical="top" wrapText="1"/>
      <protection locked="0"/>
    </xf>
    <xf numFmtId="0" fontId="13" fillId="2" borderId="1" xfId="0" applyFont="1" applyFill="1" applyBorder="1" applyAlignment="1">
      <alignment horizontal="right" vertical="center" wrapText="1"/>
    </xf>
    <xf numFmtId="0" fontId="21" fillId="6" borderId="1" xfId="0" applyFont="1" applyFill="1" applyBorder="1" applyAlignment="1">
      <alignment horizontal="center" vertical="center"/>
    </xf>
    <xf numFmtId="0" fontId="21" fillId="6" borderId="1" xfId="0" applyFont="1" applyFill="1" applyBorder="1" applyAlignment="1">
      <alignment horizontal="center" vertical="center" wrapText="1"/>
    </xf>
    <xf numFmtId="0" fontId="31" fillId="0" borderId="6" xfId="0" applyFont="1" applyBorder="1" applyAlignment="1" applyProtection="1">
      <alignment horizontal="left" vertical="center" wrapText="1"/>
      <protection locked="0"/>
    </xf>
    <xf numFmtId="0" fontId="31" fillId="0" borderId="7" xfId="0" applyFont="1" applyBorder="1" applyAlignment="1" applyProtection="1">
      <alignment horizontal="left" vertical="center" wrapText="1"/>
      <protection locked="0"/>
    </xf>
    <xf numFmtId="0" fontId="30" fillId="0" borderId="6" xfId="0" applyFont="1" applyBorder="1" applyAlignment="1" applyProtection="1">
      <alignment horizontal="center" vertical="center" wrapText="1"/>
      <protection locked="0"/>
    </xf>
    <xf numFmtId="0" fontId="1" fillId="0" borderId="0" xfId="0" applyFont="1" applyAlignment="1">
      <alignment horizontal="center" vertical="center"/>
    </xf>
    <xf numFmtId="0" fontId="2" fillId="0" borderId="0" xfId="0" applyFont="1" applyAlignment="1">
      <alignment horizontal="center" vertical="center" wrapText="1"/>
    </xf>
    <xf numFmtId="0" fontId="0" fillId="0" borderId="0" xfId="0" applyAlignment="1">
      <alignment horizontal="center" vertical="center" wrapText="1"/>
    </xf>
    <xf numFmtId="0" fontId="12" fillId="6" borderId="1" xfId="0" applyFont="1" applyFill="1" applyBorder="1" applyAlignment="1">
      <alignment horizontal="center" vertical="center" wrapText="1"/>
    </xf>
    <xf numFmtId="166" fontId="21" fillId="6" borderId="1" xfId="0" applyNumberFormat="1" applyFont="1" applyFill="1" applyBorder="1" applyAlignment="1">
      <alignment horizontal="center" vertical="center" wrapText="1"/>
    </xf>
    <xf numFmtId="166" fontId="21" fillId="6" borderId="1" xfId="0" applyNumberFormat="1" applyFont="1" applyFill="1" applyBorder="1" applyAlignment="1">
      <alignment horizontal="center" vertical="center"/>
    </xf>
    <xf numFmtId="0" fontId="30" fillId="0" borderId="5" xfId="0" applyFont="1" applyBorder="1" applyAlignment="1" applyProtection="1">
      <alignment horizontal="justify" vertical="center" wrapText="1"/>
      <protection locked="0"/>
    </xf>
    <xf numFmtId="0" fontId="32" fillId="0" borderId="7" xfId="0" applyFont="1" applyBorder="1" applyAlignment="1" applyProtection="1">
      <alignment vertical="center" wrapText="1"/>
      <protection locked="0"/>
    </xf>
    <xf numFmtId="0" fontId="10" fillId="0" borderId="5" xfId="0" applyFont="1" applyBorder="1" applyAlignment="1" applyProtection="1">
      <alignment horizontal="justify" vertical="center" wrapText="1"/>
      <protection locked="0"/>
    </xf>
    <xf numFmtId="0" fontId="0" fillId="0" borderId="7" xfId="0" applyBorder="1" applyAlignment="1" applyProtection="1">
      <alignment vertical="center" wrapText="1"/>
      <protection locked="0"/>
    </xf>
    <xf numFmtId="0" fontId="30" fillId="0" borderId="5" xfId="0" applyFont="1" applyBorder="1" applyAlignment="1" applyProtection="1">
      <alignment horizontal="left" vertical="top" wrapText="1"/>
      <protection locked="0"/>
    </xf>
    <xf numFmtId="0" fontId="12" fillId="0" borderId="5" xfId="0" applyFont="1" applyFill="1" applyBorder="1" applyAlignment="1" applyProtection="1">
      <alignment horizontal="left" vertical="center" wrapText="1"/>
      <protection locked="0"/>
    </xf>
    <xf numFmtId="0" fontId="0" fillId="0" borderId="7" xfId="0" applyFont="1" applyFill="1" applyBorder="1" applyAlignment="1" applyProtection="1">
      <alignment horizontal="left" vertical="center" wrapText="1"/>
      <protection locked="0"/>
    </xf>
    <xf numFmtId="0" fontId="21" fillId="0" borderId="5" xfId="0" applyFont="1" applyBorder="1" applyAlignment="1" applyProtection="1">
      <alignment horizontal="justify" vertical="center" wrapText="1"/>
      <protection locked="0"/>
    </xf>
    <xf numFmtId="0" fontId="0" fillId="0" borderId="7" xfId="0" applyFont="1" applyBorder="1" applyAlignment="1" applyProtection="1">
      <alignment vertical="center" wrapText="1"/>
      <protection locked="0"/>
    </xf>
    <xf numFmtId="0" fontId="30" fillId="5" borderId="6" xfId="0" applyFont="1" applyFill="1" applyBorder="1" applyAlignment="1">
      <alignment vertical="center" wrapText="1"/>
    </xf>
    <xf numFmtId="0" fontId="32" fillId="0" borderId="6" xfId="0" applyFont="1" applyBorder="1" applyAlignment="1">
      <alignment vertical="center" wrapText="1"/>
    </xf>
    <xf numFmtId="0" fontId="32" fillId="0" borderId="7" xfId="0" applyFont="1" applyBorder="1" applyAlignment="1">
      <alignment vertical="center" wrapText="1"/>
    </xf>
    <xf numFmtId="0" fontId="0" fillId="0" borderId="6" xfId="0" applyBorder="1" applyAlignment="1">
      <alignment vertical="center" wrapText="1"/>
    </xf>
    <xf numFmtId="0" fontId="0" fillId="0" borderId="7" xfId="0" applyBorder="1" applyAlignment="1">
      <alignment vertical="center" wrapText="1"/>
    </xf>
    <xf numFmtId="0" fontId="22" fillId="5" borderId="5" xfId="0" applyFont="1" applyFill="1" applyBorder="1" applyAlignment="1">
      <alignment horizontal="left" vertical="center" wrapText="1"/>
    </xf>
    <xf numFmtId="0" fontId="22" fillId="5" borderId="6" xfId="0" applyFont="1" applyFill="1" applyBorder="1" applyAlignment="1">
      <alignment horizontal="left" vertical="center" wrapText="1"/>
    </xf>
    <xf numFmtId="0" fontId="0" fillId="0" borderId="6" xfId="0" applyBorder="1" applyAlignment="1">
      <alignment vertical="top" wrapText="1"/>
    </xf>
    <xf numFmtId="0" fontId="0" fillId="0" borderId="7" xfId="0" applyBorder="1" applyAlignment="1">
      <alignment vertical="top" wrapText="1"/>
    </xf>
    <xf numFmtId="0" fontId="13" fillId="2" borderId="12" xfId="0" applyFont="1" applyFill="1" applyBorder="1" applyAlignment="1">
      <alignment horizontal="left" vertical="top" wrapText="1"/>
    </xf>
    <xf numFmtId="0" fontId="13" fillId="2" borderId="13" xfId="0" applyFont="1" applyFill="1" applyBorder="1" applyAlignment="1">
      <alignment horizontal="left" vertical="top" wrapText="1"/>
    </xf>
    <xf numFmtId="0" fontId="0" fillId="0" borderId="13" xfId="0" applyBorder="1" applyAlignment="1">
      <alignment vertical="top" wrapText="1"/>
    </xf>
    <xf numFmtId="0" fontId="0" fillId="0" borderId="14" xfId="0" applyBorder="1" applyAlignment="1">
      <alignment vertical="top" wrapText="1"/>
    </xf>
    <xf numFmtId="0" fontId="13" fillId="2" borderId="5" xfId="0" applyFont="1" applyFill="1" applyBorder="1" applyAlignment="1">
      <alignment horizontal="left" vertical="top" wrapText="1"/>
    </xf>
    <xf numFmtId="0" fontId="13" fillId="2" borderId="6" xfId="0" applyFont="1" applyFill="1" applyBorder="1" applyAlignment="1">
      <alignment horizontal="left" vertical="top" wrapText="1"/>
    </xf>
    <xf numFmtId="0" fontId="30" fillId="0" borderId="15" xfId="0" applyFont="1" applyFill="1" applyBorder="1" applyAlignment="1" applyProtection="1">
      <alignment horizontal="left" vertical="center" wrapText="1"/>
      <protection locked="0"/>
    </xf>
    <xf numFmtId="0" fontId="30" fillId="0" borderId="23" xfId="0" applyFont="1" applyFill="1" applyBorder="1" applyAlignment="1" applyProtection="1">
      <alignment horizontal="left" vertical="center" wrapText="1"/>
      <protection locked="0"/>
    </xf>
    <xf numFmtId="0" fontId="30" fillId="0" borderId="16" xfId="0" applyFont="1" applyFill="1" applyBorder="1" applyAlignment="1" applyProtection="1">
      <alignment horizontal="left" vertical="center" wrapText="1"/>
      <protection locked="0"/>
    </xf>
    <xf numFmtId="0" fontId="32" fillId="0" borderId="18" xfId="0" applyFont="1" applyBorder="1" applyAlignment="1">
      <alignment vertical="center" wrapText="1"/>
    </xf>
    <xf numFmtId="0" fontId="32" fillId="0" borderId="0" xfId="0" applyFont="1" applyAlignment="1">
      <alignment vertical="center" wrapText="1"/>
    </xf>
    <xf numFmtId="0" fontId="32" fillId="0" borderId="19" xfId="0" applyFont="1" applyBorder="1" applyAlignment="1">
      <alignment vertical="center" wrapText="1"/>
    </xf>
    <xf numFmtId="0" fontId="32" fillId="0" borderId="21" xfId="0" applyFont="1" applyBorder="1" applyAlignment="1">
      <alignment vertical="center" wrapText="1"/>
    </xf>
    <xf numFmtId="0" fontId="32" fillId="0" borderId="24" xfId="0" applyFont="1" applyBorder="1" applyAlignment="1">
      <alignment vertical="center" wrapText="1"/>
    </xf>
    <xf numFmtId="0" fontId="32" fillId="0" borderId="22" xfId="0" applyFont="1" applyBorder="1" applyAlignment="1">
      <alignment vertical="center" wrapText="1"/>
    </xf>
    <xf numFmtId="0" fontId="30" fillId="0" borderId="24" xfId="0" applyFont="1" applyBorder="1" applyAlignment="1">
      <alignment horizontal="center" vertical="center" wrapText="1"/>
    </xf>
  </cellXfs>
  <cellStyles count="1">
    <cellStyle name="Normálna" xfId="0" builtinId="0"/>
  </cellStyles>
  <dxfs count="0"/>
  <tableStyles count="0" defaultTableStyle="TableStyleMedium2" defaultPivotStyle="PivotStyleLight16"/>
  <colors>
    <mruColors>
      <color rgb="FF66CCFF"/>
      <color rgb="FF33CCFF"/>
      <color rgb="FF00CC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485775</xdr:colOff>
          <xdr:row>1201</xdr:row>
          <xdr:rowOff>1337</xdr:rowOff>
        </xdr:from>
        <xdr:to>
          <xdr:col>1</xdr:col>
          <xdr:colOff>695325</xdr:colOff>
          <xdr:row>1202</xdr:row>
          <xdr:rowOff>3822</xdr:rowOff>
        </xdr:to>
        <xdr:sp macro="" textlink="">
          <xdr:nvSpPr>
            <xdr:cNvPr id="1686" name="Check Box 662" hidden="1">
              <a:extLst>
                <a:ext uri="{63B3BB69-23CF-44E3-9099-C40C66FF867C}">
                  <a14:compatExt spid="_x0000_s168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485775</xdr:colOff>
          <xdr:row>1201</xdr:row>
          <xdr:rowOff>171450</xdr:rowOff>
        </xdr:from>
        <xdr:to>
          <xdr:col>1</xdr:col>
          <xdr:colOff>695325</xdr:colOff>
          <xdr:row>1202</xdr:row>
          <xdr:rowOff>171450</xdr:rowOff>
        </xdr:to>
        <xdr:sp macro="" textlink="">
          <xdr:nvSpPr>
            <xdr:cNvPr id="1690" name="Check Box 666" hidden="1">
              <a:extLst>
                <a:ext uri="{63B3BB69-23CF-44E3-9099-C40C66FF867C}">
                  <a14:compatExt spid="_x0000_s169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485775</xdr:colOff>
          <xdr:row>1202</xdr:row>
          <xdr:rowOff>171450</xdr:rowOff>
        </xdr:from>
        <xdr:to>
          <xdr:col>1</xdr:col>
          <xdr:colOff>695325</xdr:colOff>
          <xdr:row>1203</xdr:row>
          <xdr:rowOff>171450</xdr:rowOff>
        </xdr:to>
        <xdr:sp macro="" textlink="">
          <xdr:nvSpPr>
            <xdr:cNvPr id="1691" name="Check Box 667" hidden="1">
              <a:extLst>
                <a:ext uri="{63B3BB69-23CF-44E3-9099-C40C66FF867C}">
                  <a14:compatExt spid="_x0000_s169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485775</xdr:colOff>
          <xdr:row>1203</xdr:row>
          <xdr:rowOff>171450</xdr:rowOff>
        </xdr:from>
        <xdr:to>
          <xdr:col>1</xdr:col>
          <xdr:colOff>695325</xdr:colOff>
          <xdr:row>1204</xdr:row>
          <xdr:rowOff>171450</xdr:rowOff>
        </xdr:to>
        <xdr:sp macro="" textlink="">
          <xdr:nvSpPr>
            <xdr:cNvPr id="1692" name="Check Box 668" hidden="1">
              <a:extLst>
                <a:ext uri="{63B3BB69-23CF-44E3-9099-C40C66FF867C}">
                  <a14:compatExt spid="_x0000_s169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485775</xdr:colOff>
          <xdr:row>1204</xdr:row>
          <xdr:rowOff>161925</xdr:rowOff>
        </xdr:from>
        <xdr:to>
          <xdr:col>1</xdr:col>
          <xdr:colOff>695325</xdr:colOff>
          <xdr:row>1205</xdr:row>
          <xdr:rowOff>161925</xdr:rowOff>
        </xdr:to>
        <xdr:sp macro="" textlink="">
          <xdr:nvSpPr>
            <xdr:cNvPr id="10274" name="Check Box 1058" hidden="1">
              <a:extLst>
                <a:ext uri="{63B3BB69-23CF-44E3-9099-C40C66FF867C}">
                  <a14:compatExt spid="_x0000_s1027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485775</xdr:colOff>
          <xdr:row>1205</xdr:row>
          <xdr:rowOff>171450</xdr:rowOff>
        </xdr:from>
        <xdr:to>
          <xdr:col>1</xdr:col>
          <xdr:colOff>695325</xdr:colOff>
          <xdr:row>1206</xdr:row>
          <xdr:rowOff>171450</xdr:rowOff>
        </xdr:to>
        <xdr:sp macro="" textlink="">
          <xdr:nvSpPr>
            <xdr:cNvPr id="10275" name="Check Box 1059" hidden="1">
              <a:extLst>
                <a:ext uri="{63B3BB69-23CF-44E3-9099-C40C66FF867C}">
                  <a14:compatExt spid="_x0000_s1027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485775</xdr:colOff>
          <xdr:row>1206</xdr:row>
          <xdr:rowOff>171450</xdr:rowOff>
        </xdr:from>
        <xdr:to>
          <xdr:col>1</xdr:col>
          <xdr:colOff>695325</xdr:colOff>
          <xdr:row>1207</xdr:row>
          <xdr:rowOff>171449</xdr:rowOff>
        </xdr:to>
        <xdr:sp macro="" textlink="">
          <xdr:nvSpPr>
            <xdr:cNvPr id="10276" name="Check Box 1060" hidden="1">
              <a:extLst>
                <a:ext uri="{63B3BB69-23CF-44E3-9099-C40C66FF867C}">
                  <a14:compatExt spid="_x0000_s1027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485775</xdr:colOff>
          <xdr:row>1207</xdr:row>
          <xdr:rowOff>161925</xdr:rowOff>
        </xdr:from>
        <xdr:to>
          <xdr:col>1</xdr:col>
          <xdr:colOff>695325</xdr:colOff>
          <xdr:row>1208</xdr:row>
          <xdr:rowOff>161926</xdr:rowOff>
        </xdr:to>
        <xdr:sp macro="" textlink="">
          <xdr:nvSpPr>
            <xdr:cNvPr id="10277" name="Check Box 1061" hidden="1">
              <a:extLst>
                <a:ext uri="{63B3BB69-23CF-44E3-9099-C40C66FF867C}">
                  <a14:compatExt spid="_x0000_s1027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485775</xdr:colOff>
          <xdr:row>1208</xdr:row>
          <xdr:rowOff>171450</xdr:rowOff>
        </xdr:from>
        <xdr:to>
          <xdr:col>1</xdr:col>
          <xdr:colOff>695325</xdr:colOff>
          <xdr:row>1209</xdr:row>
          <xdr:rowOff>171450</xdr:rowOff>
        </xdr:to>
        <xdr:sp macro="" textlink="">
          <xdr:nvSpPr>
            <xdr:cNvPr id="10278" name="Check Box 1062" hidden="1">
              <a:extLst>
                <a:ext uri="{63B3BB69-23CF-44E3-9099-C40C66FF867C}">
                  <a14:compatExt spid="_x0000_s1027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485775</xdr:colOff>
          <xdr:row>1209</xdr:row>
          <xdr:rowOff>171450</xdr:rowOff>
        </xdr:from>
        <xdr:to>
          <xdr:col>1</xdr:col>
          <xdr:colOff>695325</xdr:colOff>
          <xdr:row>1210</xdr:row>
          <xdr:rowOff>171450</xdr:rowOff>
        </xdr:to>
        <xdr:sp macro="" textlink="">
          <xdr:nvSpPr>
            <xdr:cNvPr id="10279" name="Check Box 1063" hidden="1">
              <a:extLst>
                <a:ext uri="{63B3BB69-23CF-44E3-9099-C40C66FF867C}">
                  <a14:compatExt spid="_x0000_s1027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485775</xdr:colOff>
          <xdr:row>1210</xdr:row>
          <xdr:rowOff>171450</xdr:rowOff>
        </xdr:from>
        <xdr:to>
          <xdr:col>1</xdr:col>
          <xdr:colOff>695325</xdr:colOff>
          <xdr:row>1211</xdr:row>
          <xdr:rowOff>171450</xdr:rowOff>
        </xdr:to>
        <xdr:sp macro="" textlink="">
          <xdr:nvSpPr>
            <xdr:cNvPr id="10281" name="Check Box 1065" hidden="1">
              <a:extLst>
                <a:ext uri="{63B3BB69-23CF-44E3-9099-C40C66FF867C}">
                  <a14:compatExt spid="_x0000_s1028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485775</xdr:colOff>
          <xdr:row>1211</xdr:row>
          <xdr:rowOff>171450</xdr:rowOff>
        </xdr:from>
        <xdr:to>
          <xdr:col>1</xdr:col>
          <xdr:colOff>695325</xdr:colOff>
          <xdr:row>1212</xdr:row>
          <xdr:rowOff>171450</xdr:rowOff>
        </xdr:to>
        <xdr:sp macro="" textlink="">
          <xdr:nvSpPr>
            <xdr:cNvPr id="10282" name="Check Box 1066" hidden="1">
              <a:extLst>
                <a:ext uri="{63B3BB69-23CF-44E3-9099-C40C66FF867C}">
                  <a14:compatExt spid="_x0000_s1028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485775</xdr:colOff>
          <xdr:row>1212</xdr:row>
          <xdr:rowOff>180975</xdr:rowOff>
        </xdr:from>
        <xdr:to>
          <xdr:col>1</xdr:col>
          <xdr:colOff>695325</xdr:colOff>
          <xdr:row>1213</xdr:row>
          <xdr:rowOff>180975</xdr:rowOff>
        </xdr:to>
        <xdr:sp macro="" textlink="">
          <xdr:nvSpPr>
            <xdr:cNvPr id="10283" name="Check Box 1067" hidden="1">
              <a:extLst>
                <a:ext uri="{63B3BB69-23CF-44E3-9099-C40C66FF867C}">
                  <a14:compatExt spid="_x0000_s1028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485775</xdr:colOff>
          <xdr:row>1213</xdr:row>
          <xdr:rowOff>171450</xdr:rowOff>
        </xdr:from>
        <xdr:to>
          <xdr:col>1</xdr:col>
          <xdr:colOff>695325</xdr:colOff>
          <xdr:row>1214</xdr:row>
          <xdr:rowOff>171450</xdr:rowOff>
        </xdr:to>
        <xdr:sp macro="" textlink="">
          <xdr:nvSpPr>
            <xdr:cNvPr id="10284" name="Check Box 1068" hidden="1">
              <a:extLst>
                <a:ext uri="{63B3BB69-23CF-44E3-9099-C40C66FF867C}">
                  <a14:compatExt spid="_x0000_s1028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485775</xdr:colOff>
          <xdr:row>1215</xdr:row>
          <xdr:rowOff>171450</xdr:rowOff>
        </xdr:from>
        <xdr:to>
          <xdr:col>1</xdr:col>
          <xdr:colOff>695325</xdr:colOff>
          <xdr:row>1216</xdr:row>
          <xdr:rowOff>171449</xdr:rowOff>
        </xdr:to>
        <xdr:sp macro="" textlink="">
          <xdr:nvSpPr>
            <xdr:cNvPr id="10285" name="Check Box 1069" hidden="1">
              <a:extLst>
                <a:ext uri="{63B3BB69-23CF-44E3-9099-C40C66FF867C}">
                  <a14:compatExt spid="_x0000_s1028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485775</xdr:colOff>
          <xdr:row>1216</xdr:row>
          <xdr:rowOff>161925</xdr:rowOff>
        </xdr:from>
        <xdr:to>
          <xdr:col>1</xdr:col>
          <xdr:colOff>695325</xdr:colOff>
          <xdr:row>1217</xdr:row>
          <xdr:rowOff>161926</xdr:rowOff>
        </xdr:to>
        <xdr:sp macro="" textlink="">
          <xdr:nvSpPr>
            <xdr:cNvPr id="10286" name="Check Box 1070" hidden="1">
              <a:extLst>
                <a:ext uri="{63B3BB69-23CF-44E3-9099-C40C66FF867C}">
                  <a14:compatExt spid="_x0000_s1028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485775</xdr:colOff>
          <xdr:row>1217</xdr:row>
          <xdr:rowOff>171450</xdr:rowOff>
        </xdr:from>
        <xdr:to>
          <xdr:col>1</xdr:col>
          <xdr:colOff>695325</xdr:colOff>
          <xdr:row>1218</xdr:row>
          <xdr:rowOff>171450</xdr:rowOff>
        </xdr:to>
        <xdr:sp macro="" textlink="">
          <xdr:nvSpPr>
            <xdr:cNvPr id="10287" name="Check Box 1071" hidden="1">
              <a:extLst>
                <a:ext uri="{63B3BB69-23CF-44E3-9099-C40C66FF867C}">
                  <a14:compatExt spid="_x0000_s1028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485775</xdr:colOff>
          <xdr:row>1218</xdr:row>
          <xdr:rowOff>161925</xdr:rowOff>
        </xdr:from>
        <xdr:to>
          <xdr:col>1</xdr:col>
          <xdr:colOff>695325</xdr:colOff>
          <xdr:row>1219</xdr:row>
          <xdr:rowOff>161925</xdr:rowOff>
        </xdr:to>
        <xdr:sp macro="" textlink="">
          <xdr:nvSpPr>
            <xdr:cNvPr id="10288" name="Check Box 1072" hidden="1">
              <a:extLst>
                <a:ext uri="{63B3BB69-23CF-44E3-9099-C40C66FF867C}">
                  <a14:compatExt spid="_x0000_s1028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485775</xdr:colOff>
          <xdr:row>201</xdr:row>
          <xdr:rowOff>0</xdr:rowOff>
        </xdr:from>
        <xdr:to>
          <xdr:col>1</xdr:col>
          <xdr:colOff>695325</xdr:colOff>
          <xdr:row>201</xdr:row>
          <xdr:rowOff>207065</xdr:rowOff>
        </xdr:to>
        <xdr:sp macro="" textlink="">
          <xdr:nvSpPr>
            <xdr:cNvPr id="10291" name="Check Box 1075" hidden="1">
              <a:extLst>
                <a:ext uri="{63B3BB69-23CF-44E3-9099-C40C66FF867C}">
                  <a14:compatExt spid="_x0000_s1029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485775</xdr:colOff>
          <xdr:row>202</xdr:row>
          <xdr:rowOff>190500</xdr:rowOff>
        </xdr:from>
        <xdr:to>
          <xdr:col>1</xdr:col>
          <xdr:colOff>695325</xdr:colOff>
          <xdr:row>203</xdr:row>
          <xdr:rowOff>190501</xdr:rowOff>
        </xdr:to>
        <xdr:sp macro="" textlink="">
          <xdr:nvSpPr>
            <xdr:cNvPr id="10292" name="Check Box 1076" hidden="1">
              <a:extLst>
                <a:ext uri="{63B3BB69-23CF-44E3-9099-C40C66FF867C}">
                  <a14:compatExt spid="_x0000_s1029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485775</xdr:colOff>
          <xdr:row>203</xdr:row>
          <xdr:rowOff>190500</xdr:rowOff>
        </xdr:from>
        <xdr:to>
          <xdr:col>1</xdr:col>
          <xdr:colOff>695325</xdr:colOff>
          <xdr:row>204</xdr:row>
          <xdr:rowOff>190500</xdr:rowOff>
        </xdr:to>
        <xdr:sp macro="" textlink="">
          <xdr:nvSpPr>
            <xdr:cNvPr id="10293" name="Check Box 1077" hidden="1">
              <a:extLst>
                <a:ext uri="{63B3BB69-23CF-44E3-9099-C40C66FF867C}">
                  <a14:compatExt spid="_x0000_s1029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485775</xdr:colOff>
          <xdr:row>204</xdr:row>
          <xdr:rowOff>190500</xdr:rowOff>
        </xdr:from>
        <xdr:to>
          <xdr:col>1</xdr:col>
          <xdr:colOff>695325</xdr:colOff>
          <xdr:row>205</xdr:row>
          <xdr:rowOff>190500</xdr:rowOff>
        </xdr:to>
        <xdr:sp macro="" textlink="">
          <xdr:nvSpPr>
            <xdr:cNvPr id="10294" name="Check Box 1078" hidden="1">
              <a:extLst>
                <a:ext uri="{63B3BB69-23CF-44E3-9099-C40C66FF867C}">
                  <a14:compatExt spid="_x0000_s1029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485775</xdr:colOff>
          <xdr:row>205</xdr:row>
          <xdr:rowOff>190500</xdr:rowOff>
        </xdr:from>
        <xdr:to>
          <xdr:col>1</xdr:col>
          <xdr:colOff>695325</xdr:colOff>
          <xdr:row>206</xdr:row>
          <xdr:rowOff>190499</xdr:rowOff>
        </xdr:to>
        <xdr:sp macro="" textlink="">
          <xdr:nvSpPr>
            <xdr:cNvPr id="10295" name="Check Box 1079" hidden="1">
              <a:extLst>
                <a:ext uri="{63B3BB69-23CF-44E3-9099-C40C66FF867C}">
                  <a14:compatExt spid="_x0000_s1029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485775</xdr:colOff>
          <xdr:row>206</xdr:row>
          <xdr:rowOff>190500</xdr:rowOff>
        </xdr:from>
        <xdr:to>
          <xdr:col>1</xdr:col>
          <xdr:colOff>695325</xdr:colOff>
          <xdr:row>207</xdr:row>
          <xdr:rowOff>190500</xdr:rowOff>
        </xdr:to>
        <xdr:sp macro="" textlink="">
          <xdr:nvSpPr>
            <xdr:cNvPr id="10296" name="Check Box 1080" hidden="1">
              <a:extLst>
                <a:ext uri="{63B3BB69-23CF-44E3-9099-C40C66FF867C}">
                  <a14:compatExt spid="_x0000_s1029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485775</xdr:colOff>
          <xdr:row>207</xdr:row>
          <xdr:rowOff>190500</xdr:rowOff>
        </xdr:from>
        <xdr:to>
          <xdr:col>1</xdr:col>
          <xdr:colOff>695325</xdr:colOff>
          <xdr:row>208</xdr:row>
          <xdr:rowOff>190501</xdr:rowOff>
        </xdr:to>
        <xdr:sp macro="" textlink="">
          <xdr:nvSpPr>
            <xdr:cNvPr id="10297" name="Check Box 1081" hidden="1">
              <a:extLst>
                <a:ext uri="{63B3BB69-23CF-44E3-9099-C40C66FF867C}">
                  <a14:compatExt spid="_x0000_s1029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485775</xdr:colOff>
          <xdr:row>208</xdr:row>
          <xdr:rowOff>190500</xdr:rowOff>
        </xdr:from>
        <xdr:to>
          <xdr:col>1</xdr:col>
          <xdr:colOff>695325</xdr:colOff>
          <xdr:row>209</xdr:row>
          <xdr:rowOff>190500</xdr:rowOff>
        </xdr:to>
        <xdr:sp macro="" textlink="">
          <xdr:nvSpPr>
            <xdr:cNvPr id="10298" name="Check Box 1082" hidden="1">
              <a:extLst>
                <a:ext uri="{63B3BB69-23CF-44E3-9099-C40C66FF867C}">
                  <a14:compatExt spid="_x0000_s1029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485775</xdr:colOff>
          <xdr:row>209</xdr:row>
          <xdr:rowOff>190500</xdr:rowOff>
        </xdr:from>
        <xdr:to>
          <xdr:col>1</xdr:col>
          <xdr:colOff>695325</xdr:colOff>
          <xdr:row>210</xdr:row>
          <xdr:rowOff>190500</xdr:rowOff>
        </xdr:to>
        <xdr:sp macro="" textlink="">
          <xdr:nvSpPr>
            <xdr:cNvPr id="10299" name="Check Box 1083" hidden="1">
              <a:extLst>
                <a:ext uri="{63B3BB69-23CF-44E3-9099-C40C66FF867C}">
                  <a14:compatExt spid="_x0000_s1029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485775</xdr:colOff>
          <xdr:row>201</xdr:row>
          <xdr:rowOff>190500</xdr:rowOff>
        </xdr:from>
        <xdr:to>
          <xdr:col>1</xdr:col>
          <xdr:colOff>695325</xdr:colOff>
          <xdr:row>202</xdr:row>
          <xdr:rowOff>190499</xdr:rowOff>
        </xdr:to>
        <xdr:sp macro="" textlink="">
          <xdr:nvSpPr>
            <xdr:cNvPr id="10301" name="Check Box 1085" hidden="1">
              <a:extLst>
                <a:ext uri="{63B3BB69-23CF-44E3-9099-C40C66FF867C}">
                  <a14:compatExt spid="_x0000_s1030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476250</xdr:colOff>
          <xdr:row>200</xdr:row>
          <xdr:rowOff>19050</xdr:rowOff>
        </xdr:from>
        <xdr:to>
          <xdr:col>1</xdr:col>
          <xdr:colOff>685800</xdr:colOff>
          <xdr:row>201</xdr:row>
          <xdr:rowOff>28575</xdr:rowOff>
        </xdr:to>
        <xdr:sp macro="" textlink="">
          <xdr:nvSpPr>
            <xdr:cNvPr id="10307" name="Check Box 1091" hidden="1">
              <a:extLst>
                <a:ext uri="{63B3BB69-23CF-44E3-9099-C40C66FF867C}">
                  <a14:compatExt spid="_x0000_s10307"/>
                </a:ext>
              </a:extLst>
            </xdr:cNvPr>
            <xdr:cNvSpPr/>
          </xdr:nvSpPr>
          <xdr:spPr>
            <a:xfrm>
              <a:off x="0" y="0"/>
              <a:ext cx="0" cy="0"/>
            </a:xfrm>
            <a:prstGeom prst="rect">
              <a:avLst/>
            </a:prstGeom>
          </xdr:spPr>
        </xdr:sp>
        <xdr:clientData/>
      </xdr:twoCellAnchor>
    </mc:Choice>
    <mc:Fallback/>
  </mc:AlternateContent>
  <xdr:twoCellAnchor>
    <xdr:from>
      <xdr:col>1</xdr:col>
      <xdr:colOff>229014</xdr:colOff>
      <xdr:row>0</xdr:row>
      <xdr:rowOff>179732</xdr:rowOff>
    </xdr:from>
    <xdr:to>
      <xdr:col>7</xdr:col>
      <xdr:colOff>733839</xdr:colOff>
      <xdr:row>0</xdr:row>
      <xdr:rowOff>848554</xdr:rowOff>
    </xdr:to>
    <xdr:pic>
      <xdr:nvPicPr>
        <xdr:cNvPr id="37" name="Obrázok 36" descr="loga_IRRVA_ERDF"/>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28405" y="179732"/>
          <a:ext cx="5755999" cy="66882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Motí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omments" Target="../comments1.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S1243"/>
  <sheetViews>
    <sheetView showGridLines="0" tabSelected="1" view="pageBreakPreview" topLeftCell="A16" zoomScale="115" zoomScaleNormal="100" zoomScaleSheetLayoutView="115" workbookViewId="0">
      <selection activeCell="B2" sqref="B2"/>
    </sheetView>
  </sheetViews>
  <sheetFormatPr defaultRowHeight="15" outlineLevelRow="2" x14ac:dyDescent="0.25"/>
  <cols>
    <col min="1" max="1" width="1.42578125" customWidth="1"/>
    <col min="2" max="2" width="10.5703125" customWidth="1"/>
    <col min="3" max="3" width="16.85546875" customWidth="1"/>
    <col min="4" max="4" width="12.5703125" customWidth="1"/>
    <col min="5" max="5" width="12.7109375" customWidth="1"/>
    <col min="6" max="6" width="12.85546875" customWidth="1"/>
    <col min="7" max="7" width="13.140625" customWidth="1"/>
    <col min="8" max="8" width="18.7109375" customWidth="1"/>
    <col min="9" max="9" width="2.140625" style="1" customWidth="1"/>
    <col min="10" max="10" width="2.140625" style="12" hidden="1" customWidth="1"/>
    <col min="11" max="11" width="32.7109375" customWidth="1"/>
    <col min="12" max="12" width="2.28515625" customWidth="1"/>
    <col min="13" max="13" width="33.28515625" customWidth="1"/>
  </cols>
  <sheetData>
    <row r="1" spans="2:8" ht="79.5" customHeight="1" x14ac:dyDescent="0.25">
      <c r="B1" s="330"/>
      <c r="C1" s="330"/>
      <c r="D1" s="330"/>
      <c r="E1" s="330"/>
      <c r="F1" s="330"/>
      <c r="G1" s="330"/>
      <c r="H1" s="330"/>
    </row>
    <row r="2" spans="2:8" ht="15.75" x14ac:dyDescent="0.25">
      <c r="B2" s="2"/>
    </row>
    <row r="3" spans="2:8" ht="25.5" customHeight="1" x14ac:dyDescent="0.25">
      <c r="B3" s="331" t="s">
        <v>0</v>
      </c>
      <c r="C3" s="332"/>
      <c r="D3" s="332"/>
      <c r="E3" s="332"/>
      <c r="F3" s="332"/>
      <c r="G3" s="332"/>
      <c r="H3" s="332"/>
    </row>
    <row r="4" spans="2:8" ht="16.5" x14ac:dyDescent="0.25">
      <c r="B4" s="369" t="s">
        <v>1430</v>
      </c>
      <c r="C4" s="369"/>
      <c r="D4" s="369"/>
      <c r="E4" s="369"/>
      <c r="F4" s="369"/>
      <c r="G4" s="369"/>
      <c r="H4" s="369"/>
    </row>
    <row r="5" spans="2:8" ht="21" customHeight="1" x14ac:dyDescent="0.25">
      <c r="B5" s="324" t="s">
        <v>1</v>
      </c>
      <c r="C5" s="324"/>
      <c r="D5" s="333" t="s">
        <v>1382</v>
      </c>
      <c r="E5" s="333"/>
      <c r="F5" s="333"/>
      <c r="G5" s="333"/>
      <c r="H5" s="333"/>
    </row>
    <row r="6" spans="2:8" ht="21" customHeight="1" x14ac:dyDescent="0.25">
      <c r="B6" s="324" t="s">
        <v>2</v>
      </c>
      <c r="C6" s="324"/>
      <c r="D6" s="326" t="s">
        <v>1382</v>
      </c>
      <c r="E6" s="326"/>
      <c r="F6" s="326"/>
      <c r="G6" s="326"/>
      <c r="H6" s="326"/>
    </row>
    <row r="7" spans="2:8" ht="21" customHeight="1" x14ac:dyDescent="0.25">
      <c r="B7" s="324" t="s">
        <v>3</v>
      </c>
      <c r="C7" s="324"/>
      <c r="D7" s="326" t="s">
        <v>1382</v>
      </c>
      <c r="E7" s="326"/>
      <c r="F7" s="326"/>
      <c r="G7" s="326"/>
      <c r="H7" s="326"/>
    </row>
    <row r="8" spans="2:8" ht="21" customHeight="1" x14ac:dyDescent="0.25">
      <c r="B8" s="324" t="s">
        <v>4</v>
      </c>
      <c r="C8" s="324"/>
      <c r="D8" s="326" t="s">
        <v>1382</v>
      </c>
      <c r="E8" s="326"/>
      <c r="F8" s="326"/>
      <c r="G8" s="326"/>
      <c r="H8" s="326"/>
    </row>
    <row r="9" spans="2:8" ht="21" customHeight="1" x14ac:dyDescent="0.25">
      <c r="B9" s="324" t="s">
        <v>5</v>
      </c>
      <c r="C9" s="324"/>
      <c r="D9" s="326" t="s">
        <v>1382</v>
      </c>
      <c r="E9" s="333"/>
      <c r="F9" s="333"/>
      <c r="G9" s="333"/>
      <c r="H9" s="333"/>
    </row>
    <row r="10" spans="2:8" ht="21" customHeight="1" x14ac:dyDescent="0.25">
      <c r="B10" s="324" t="s">
        <v>6</v>
      </c>
      <c r="C10" s="324"/>
      <c r="D10" s="334" t="s">
        <v>1382</v>
      </c>
      <c r="E10" s="326"/>
      <c r="F10" s="326"/>
      <c r="G10" s="326"/>
      <c r="H10" s="326"/>
    </row>
    <row r="11" spans="2:8" ht="21" customHeight="1" x14ac:dyDescent="0.25">
      <c r="B11" s="324" t="s">
        <v>7</v>
      </c>
      <c r="C11" s="324"/>
      <c r="D11" s="335" t="s">
        <v>1382</v>
      </c>
      <c r="E11" s="325"/>
      <c r="F11" s="325"/>
      <c r="G11" s="325"/>
      <c r="H11" s="325"/>
    </row>
    <row r="12" spans="2:8" ht="21" customHeight="1" x14ac:dyDescent="0.25">
      <c r="B12" s="324" t="s">
        <v>1355</v>
      </c>
      <c r="C12" s="324"/>
      <c r="D12" s="326" t="s">
        <v>1382</v>
      </c>
      <c r="E12" s="326"/>
      <c r="F12" s="326"/>
      <c r="G12" s="326"/>
      <c r="H12" s="326"/>
    </row>
    <row r="13" spans="2:8" ht="21" customHeight="1" x14ac:dyDescent="0.25">
      <c r="B13" s="324" t="s">
        <v>8</v>
      </c>
      <c r="C13" s="324"/>
      <c r="D13" s="325" t="s">
        <v>1382</v>
      </c>
      <c r="E13" s="325"/>
      <c r="F13" s="325"/>
      <c r="G13" s="325"/>
      <c r="H13" s="325"/>
    </row>
    <row r="14" spans="2:8" ht="21" customHeight="1" x14ac:dyDescent="0.25">
      <c r="B14" s="324" t="s">
        <v>9</v>
      </c>
      <c r="C14" s="324"/>
      <c r="D14" s="326" t="s">
        <v>1382</v>
      </c>
      <c r="E14" s="325"/>
      <c r="F14" s="325"/>
      <c r="G14" s="325"/>
      <c r="H14" s="325"/>
    </row>
    <row r="15" spans="2:8" ht="17.25" thickBot="1" x14ac:dyDescent="0.3">
      <c r="B15" s="31"/>
      <c r="C15" s="32"/>
      <c r="D15" s="32"/>
      <c r="E15" s="32"/>
      <c r="F15" s="32"/>
      <c r="G15" s="32"/>
      <c r="H15" s="32"/>
    </row>
    <row r="16" spans="2:8" ht="17.25" thickBot="1" x14ac:dyDescent="0.3">
      <c r="B16" s="276" t="s">
        <v>10</v>
      </c>
      <c r="C16" s="277"/>
      <c r="D16" s="277"/>
      <c r="E16" s="277"/>
      <c r="F16" s="277"/>
      <c r="G16" s="277"/>
      <c r="H16" s="278"/>
    </row>
    <row r="17" spans="2:8" ht="17.25" thickBot="1" x14ac:dyDescent="0.3">
      <c r="B17" s="31"/>
      <c r="C17" s="32"/>
      <c r="D17" s="32"/>
      <c r="E17" s="32"/>
      <c r="F17" s="32"/>
      <c r="G17" s="32"/>
      <c r="H17" s="32"/>
    </row>
    <row r="18" spans="2:8" ht="17.25" thickBot="1" x14ac:dyDescent="0.3">
      <c r="B18" s="225" t="s">
        <v>11</v>
      </c>
      <c r="C18" s="226"/>
      <c r="D18" s="226"/>
      <c r="E18" s="226"/>
      <c r="F18" s="226"/>
      <c r="G18" s="226"/>
      <c r="H18" s="227"/>
    </row>
    <row r="19" spans="2:8" ht="15.75" customHeight="1" x14ac:dyDescent="0.25">
      <c r="B19" s="228" t="s">
        <v>116</v>
      </c>
      <c r="C19" s="229"/>
      <c r="D19" s="241" t="s">
        <v>1366</v>
      </c>
      <c r="E19" s="241"/>
      <c r="F19" s="241"/>
      <c r="G19" s="241"/>
      <c r="H19" s="242"/>
    </row>
    <row r="20" spans="2:8" ht="15.75" customHeight="1" x14ac:dyDescent="0.25">
      <c r="B20" s="122" t="s">
        <v>117</v>
      </c>
      <c r="C20" s="124"/>
      <c r="D20" s="248" t="s">
        <v>1377</v>
      </c>
      <c r="E20" s="327"/>
      <c r="F20" s="327"/>
      <c r="G20" s="327"/>
      <c r="H20" s="328"/>
    </row>
    <row r="21" spans="2:8" ht="15.75" customHeight="1" x14ac:dyDescent="0.25">
      <c r="B21" s="122" t="s">
        <v>118</v>
      </c>
      <c r="C21" s="124"/>
      <c r="D21" s="248" t="s">
        <v>1367</v>
      </c>
      <c r="E21" s="248"/>
      <c r="F21" s="248"/>
      <c r="G21" s="248"/>
      <c r="H21" s="249"/>
    </row>
    <row r="22" spans="2:8" ht="15.75" customHeight="1" x14ac:dyDescent="0.25">
      <c r="B22" s="122" t="s">
        <v>119</v>
      </c>
      <c r="C22" s="124"/>
      <c r="D22" s="248" t="s">
        <v>1368</v>
      </c>
      <c r="E22" s="248"/>
      <c r="F22" s="248"/>
      <c r="G22" s="248"/>
      <c r="H22" s="249"/>
    </row>
    <row r="23" spans="2:8" ht="49.5" customHeight="1" x14ac:dyDescent="0.25">
      <c r="B23" s="122" t="s">
        <v>120</v>
      </c>
      <c r="C23" s="124"/>
      <c r="D23" s="248" t="s">
        <v>1369</v>
      </c>
      <c r="E23" s="248"/>
      <c r="F23" s="248"/>
      <c r="G23" s="248"/>
      <c r="H23" s="249"/>
    </row>
    <row r="24" spans="2:8" ht="48" customHeight="1" x14ac:dyDescent="0.25">
      <c r="B24" s="122" t="s">
        <v>122</v>
      </c>
      <c r="C24" s="124"/>
      <c r="D24" s="329" t="s">
        <v>1385</v>
      </c>
      <c r="E24" s="244"/>
      <c r="F24" s="33" t="s">
        <v>121</v>
      </c>
      <c r="G24" s="248" t="s">
        <v>1370</v>
      </c>
      <c r="H24" s="249"/>
    </row>
    <row r="25" spans="2:8" ht="32.25" customHeight="1" x14ac:dyDescent="0.25">
      <c r="B25" s="122" t="s">
        <v>1320</v>
      </c>
      <c r="C25" s="124"/>
      <c r="D25" s="243" t="s">
        <v>1385</v>
      </c>
      <c r="E25" s="244"/>
      <c r="F25" s="34"/>
      <c r="G25" s="34"/>
      <c r="H25" s="35"/>
    </row>
    <row r="26" spans="2:8" ht="53.25" customHeight="1" x14ac:dyDescent="0.25">
      <c r="B26" s="133" t="s">
        <v>178</v>
      </c>
      <c r="C26" s="194"/>
      <c r="D26" s="345" t="s">
        <v>1371</v>
      </c>
      <c r="E26" s="346"/>
      <c r="F26" s="346"/>
      <c r="G26" s="346"/>
      <c r="H26" s="347"/>
    </row>
    <row r="27" spans="2:8" ht="33" x14ac:dyDescent="0.25">
      <c r="B27" s="36" t="s">
        <v>12</v>
      </c>
      <c r="C27" s="36" t="s">
        <v>13</v>
      </c>
      <c r="D27" s="213" t="s">
        <v>14</v>
      </c>
      <c r="E27" s="213"/>
      <c r="F27" s="213"/>
      <c r="G27" s="36" t="s">
        <v>15</v>
      </c>
      <c r="H27" s="36" t="s">
        <v>16</v>
      </c>
    </row>
    <row r="28" spans="2:8" ht="16.5" x14ac:dyDescent="0.25">
      <c r="B28" s="58"/>
      <c r="C28" s="58"/>
      <c r="D28" s="245"/>
      <c r="E28" s="246"/>
      <c r="F28" s="247"/>
      <c r="G28" s="58"/>
      <c r="H28" s="58"/>
    </row>
    <row r="29" spans="2:8" ht="16.5" hidden="1" outlineLevel="1" x14ac:dyDescent="0.25">
      <c r="B29" s="59"/>
      <c r="C29" s="59"/>
      <c r="D29" s="125"/>
      <c r="E29" s="126"/>
      <c r="F29" s="127"/>
      <c r="G29" s="59"/>
      <c r="H29" s="59"/>
    </row>
    <row r="30" spans="2:8" ht="16.5" hidden="1" outlineLevel="1" x14ac:dyDescent="0.25">
      <c r="B30" s="59"/>
      <c r="C30" s="59"/>
      <c r="D30" s="214"/>
      <c r="E30" s="214"/>
      <c r="F30" s="214"/>
      <c r="G30" s="59"/>
      <c r="H30" s="59"/>
    </row>
    <row r="31" spans="2:8" ht="15.75" customHeight="1" collapsed="1" x14ac:dyDescent="0.25">
      <c r="B31" s="133" t="s">
        <v>17</v>
      </c>
      <c r="C31" s="212"/>
      <c r="D31" s="250" t="s">
        <v>1372</v>
      </c>
      <c r="E31" s="248"/>
      <c r="F31" s="248"/>
      <c r="G31" s="248"/>
      <c r="H31" s="249"/>
    </row>
    <row r="32" spans="2:8" ht="69" customHeight="1" x14ac:dyDescent="0.25">
      <c r="B32" s="218" t="s">
        <v>1373</v>
      </c>
      <c r="C32" s="218"/>
      <c r="D32" s="218"/>
      <c r="E32" s="218"/>
      <c r="F32" s="218"/>
      <c r="G32" s="218"/>
      <c r="H32" s="218"/>
    </row>
    <row r="33" spans="2:8" ht="15.75" customHeight="1" x14ac:dyDescent="0.25">
      <c r="B33" s="122" t="s">
        <v>133</v>
      </c>
      <c r="C33" s="124"/>
      <c r="D33" s="250" t="s">
        <v>1374</v>
      </c>
      <c r="E33" s="248"/>
      <c r="F33" s="248"/>
      <c r="G33" s="248"/>
      <c r="H33" s="249"/>
    </row>
    <row r="34" spans="2:8" ht="15.75" customHeight="1" x14ac:dyDescent="0.25">
      <c r="B34" s="122" t="s">
        <v>134</v>
      </c>
      <c r="C34" s="124"/>
      <c r="D34" s="250" t="s">
        <v>1377</v>
      </c>
      <c r="E34" s="248"/>
      <c r="F34" s="248"/>
      <c r="G34" s="248"/>
      <c r="H34" s="249"/>
    </row>
    <row r="35" spans="2:8" ht="71.25" customHeight="1" x14ac:dyDescent="0.25">
      <c r="B35" s="133" t="s">
        <v>1375</v>
      </c>
      <c r="C35" s="194"/>
      <c r="D35" s="194"/>
      <c r="E35" s="194"/>
      <c r="F35" s="348"/>
      <c r="G35" s="348"/>
      <c r="H35" s="349"/>
    </row>
    <row r="36" spans="2:8" ht="33" x14ac:dyDescent="0.25">
      <c r="B36" s="36" t="s">
        <v>12</v>
      </c>
      <c r="C36" s="36" t="s">
        <v>13</v>
      </c>
      <c r="D36" s="213" t="s">
        <v>14</v>
      </c>
      <c r="E36" s="213"/>
      <c r="F36" s="213"/>
      <c r="G36" s="36" t="s">
        <v>15</v>
      </c>
      <c r="H36" s="36" t="s">
        <v>16</v>
      </c>
    </row>
    <row r="37" spans="2:8" ht="16.5" x14ac:dyDescent="0.25">
      <c r="B37" s="59"/>
      <c r="C37" s="59"/>
      <c r="D37" s="214"/>
      <c r="E37" s="214"/>
      <c r="F37" s="214"/>
      <c r="G37" s="59"/>
      <c r="H37" s="59"/>
    </row>
    <row r="38" spans="2:8" ht="16.5" hidden="1" outlineLevel="1" x14ac:dyDescent="0.25">
      <c r="B38" s="59"/>
      <c r="C38" s="59"/>
      <c r="D38" s="125"/>
      <c r="E38" s="126"/>
      <c r="F38" s="127"/>
      <c r="G38" s="59"/>
      <c r="H38" s="59"/>
    </row>
    <row r="39" spans="2:8" ht="16.5" hidden="1" outlineLevel="1" x14ac:dyDescent="0.25">
      <c r="B39" s="59"/>
      <c r="C39" s="59"/>
      <c r="D39" s="125"/>
      <c r="E39" s="126"/>
      <c r="F39" s="127"/>
      <c r="G39" s="59"/>
      <c r="H39" s="59"/>
    </row>
    <row r="40" spans="2:8" ht="88.5" customHeight="1" collapsed="1" x14ac:dyDescent="0.25">
      <c r="B40" s="218" t="s">
        <v>1376</v>
      </c>
      <c r="C40" s="218"/>
      <c r="D40" s="218"/>
      <c r="E40" s="218"/>
      <c r="F40" s="218"/>
      <c r="G40" s="218"/>
      <c r="H40" s="218"/>
    </row>
    <row r="41" spans="2:8" ht="15.75" customHeight="1" x14ac:dyDescent="0.25">
      <c r="B41" s="133" t="s">
        <v>180</v>
      </c>
      <c r="C41" s="194"/>
      <c r="D41" s="194"/>
      <c r="E41" s="194"/>
      <c r="F41" s="34"/>
      <c r="G41" s="34"/>
      <c r="H41" s="35"/>
    </row>
    <row r="42" spans="2:8" ht="15.75" customHeight="1" x14ac:dyDescent="0.25">
      <c r="B42" s="133" t="s">
        <v>181</v>
      </c>
      <c r="C42" s="194"/>
      <c r="D42" s="34"/>
      <c r="E42" s="34"/>
      <c r="F42" s="34"/>
      <c r="G42" s="34"/>
      <c r="H42" s="35"/>
    </row>
    <row r="43" spans="2:8" ht="33" x14ac:dyDescent="0.25">
      <c r="B43" s="36" t="s">
        <v>12</v>
      </c>
      <c r="C43" s="36" t="s">
        <v>13</v>
      </c>
      <c r="D43" s="213" t="s">
        <v>14</v>
      </c>
      <c r="E43" s="213"/>
      <c r="F43" s="213"/>
      <c r="G43" s="36" t="s">
        <v>15</v>
      </c>
      <c r="H43" s="36" t="s">
        <v>16</v>
      </c>
    </row>
    <row r="44" spans="2:8" ht="16.5" x14ac:dyDescent="0.25">
      <c r="B44" s="59"/>
      <c r="C44" s="59"/>
      <c r="D44" s="214"/>
      <c r="E44" s="214"/>
      <c r="F44" s="214"/>
      <c r="G44" s="59"/>
      <c r="H44" s="59"/>
    </row>
    <row r="45" spans="2:8" ht="15.75" customHeight="1" x14ac:dyDescent="0.25">
      <c r="B45" s="133" t="s">
        <v>123</v>
      </c>
      <c r="C45" s="194"/>
      <c r="D45" s="212"/>
      <c r="E45" s="196" t="s">
        <v>1377</v>
      </c>
      <c r="F45" s="196"/>
      <c r="G45" s="196"/>
      <c r="H45" s="197"/>
    </row>
    <row r="46" spans="2:8" ht="33" x14ac:dyDescent="0.25">
      <c r="B46" s="37" t="s">
        <v>18</v>
      </c>
      <c r="C46" s="125"/>
      <c r="D46" s="127"/>
      <c r="E46" s="37" t="s">
        <v>19</v>
      </c>
      <c r="F46" s="125"/>
      <c r="G46" s="126"/>
      <c r="H46" s="127"/>
    </row>
    <row r="47" spans="2:8" ht="33" hidden="1" outlineLevel="1" x14ac:dyDescent="0.25">
      <c r="B47" s="36" t="s">
        <v>12</v>
      </c>
      <c r="C47" s="36" t="s">
        <v>13</v>
      </c>
      <c r="D47" s="213" t="s">
        <v>14</v>
      </c>
      <c r="E47" s="213"/>
      <c r="F47" s="213"/>
      <c r="G47" s="36" t="s">
        <v>15</v>
      </c>
      <c r="H47" s="36" t="s">
        <v>16</v>
      </c>
    </row>
    <row r="48" spans="2:8" ht="16.5" hidden="1" outlineLevel="1" x14ac:dyDescent="0.25">
      <c r="B48" s="59"/>
      <c r="C48" s="59"/>
      <c r="D48" s="214"/>
      <c r="E48" s="214"/>
      <c r="F48" s="214"/>
      <c r="G48" s="59"/>
      <c r="H48" s="59"/>
    </row>
    <row r="49" spans="2:8" ht="15.75" hidden="1" customHeight="1" outlineLevel="1" x14ac:dyDescent="0.25">
      <c r="B49" s="133" t="s">
        <v>123</v>
      </c>
      <c r="C49" s="194"/>
      <c r="D49" s="212"/>
      <c r="E49" s="126"/>
      <c r="F49" s="126"/>
      <c r="G49" s="126"/>
      <c r="H49" s="127"/>
    </row>
    <row r="50" spans="2:8" ht="33" hidden="1" outlineLevel="1" x14ac:dyDescent="0.25">
      <c r="B50" s="37" t="s">
        <v>18</v>
      </c>
      <c r="C50" s="125"/>
      <c r="D50" s="127"/>
      <c r="E50" s="37" t="s">
        <v>19</v>
      </c>
      <c r="F50" s="125"/>
      <c r="G50" s="126"/>
      <c r="H50" s="127"/>
    </row>
    <row r="51" spans="2:8" ht="17.25" collapsed="1" thickBot="1" x14ac:dyDescent="0.3">
      <c r="B51" s="31"/>
      <c r="C51" s="32"/>
      <c r="D51" s="32"/>
      <c r="E51" s="32"/>
      <c r="F51" s="32"/>
      <c r="G51" s="32"/>
      <c r="H51" s="32"/>
    </row>
    <row r="52" spans="2:8" ht="17.25" thickBot="1" x14ac:dyDescent="0.3">
      <c r="B52" s="225" t="s">
        <v>1378</v>
      </c>
      <c r="C52" s="226"/>
      <c r="D52" s="226"/>
      <c r="E52" s="226"/>
      <c r="F52" s="226"/>
      <c r="G52" s="226"/>
      <c r="H52" s="227"/>
    </row>
    <row r="53" spans="2:8" ht="15.75" hidden="1" customHeight="1" x14ac:dyDescent="0.25">
      <c r="B53" s="228" t="s">
        <v>116</v>
      </c>
      <c r="C53" s="229"/>
      <c r="D53" s="230"/>
      <c r="E53" s="230"/>
      <c r="F53" s="230"/>
      <c r="G53" s="230"/>
      <c r="H53" s="231"/>
    </row>
    <row r="54" spans="2:8" ht="15.75" hidden="1" customHeight="1" x14ac:dyDescent="0.25">
      <c r="B54" s="122" t="s">
        <v>117</v>
      </c>
      <c r="C54" s="124"/>
      <c r="D54" s="220"/>
      <c r="E54" s="220"/>
      <c r="F54" s="220"/>
      <c r="G54" s="220"/>
      <c r="H54" s="221"/>
    </row>
    <row r="55" spans="2:8" ht="15.75" hidden="1" customHeight="1" x14ac:dyDescent="0.25">
      <c r="B55" s="122" t="s">
        <v>118</v>
      </c>
      <c r="C55" s="124"/>
      <c r="D55" s="220"/>
      <c r="E55" s="220"/>
      <c r="F55" s="220"/>
      <c r="G55" s="220"/>
      <c r="H55" s="221"/>
    </row>
    <row r="56" spans="2:8" ht="15.75" hidden="1" customHeight="1" x14ac:dyDescent="0.25">
      <c r="B56" s="122" t="s">
        <v>119</v>
      </c>
      <c r="C56" s="124"/>
      <c r="D56" s="220"/>
      <c r="E56" s="220"/>
      <c r="F56" s="220"/>
      <c r="G56" s="220"/>
      <c r="H56" s="221"/>
    </row>
    <row r="57" spans="2:8" ht="15.75" hidden="1" customHeight="1" x14ac:dyDescent="0.25">
      <c r="B57" s="122" t="s">
        <v>120</v>
      </c>
      <c r="C57" s="124"/>
      <c r="D57" s="220"/>
      <c r="E57" s="220"/>
      <c r="F57" s="220"/>
      <c r="G57" s="220"/>
      <c r="H57" s="221"/>
    </row>
    <row r="58" spans="2:8" ht="15.75" hidden="1" customHeight="1" x14ac:dyDescent="0.25">
      <c r="B58" s="122" t="s">
        <v>122</v>
      </c>
      <c r="C58" s="124"/>
      <c r="D58" s="222"/>
      <c r="E58" s="223"/>
      <c r="F58" s="33" t="s">
        <v>121</v>
      </c>
      <c r="G58" s="220"/>
      <c r="H58" s="221"/>
    </row>
    <row r="59" spans="2:8" ht="15.75" hidden="1" customHeight="1" x14ac:dyDescent="0.25">
      <c r="B59" s="122" t="s">
        <v>1320</v>
      </c>
      <c r="C59" s="124"/>
      <c r="D59" s="224"/>
      <c r="E59" s="223"/>
      <c r="F59" s="34"/>
      <c r="G59" s="34"/>
      <c r="H59" s="35"/>
    </row>
    <row r="60" spans="2:8" ht="15.75" hidden="1" customHeight="1" x14ac:dyDescent="0.25">
      <c r="B60" s="133" t="s">
        <v>178</v>
      </c>
      <c r="C60" s="194"/>
      <c r="D60" s="34"/>
      <c r="E60" s="34"/>
      <c r="F60" s="34"/>
      <c r="G60" s="34"/>
      <c r="H60" s="35"/>
    </row>
    <row r="61" spans="2:8" ht="33" hidden="1" x14ac:dyDescent="0.25">
      <c r="B61" s="36" t="s">
        <v>12</v>
      </c>
      <c r="C61" s="36" t="s">
        <v>13</v>
      </c>
      <c r="D61" s="213" t="s">
        <v>14</v>
      </c>
      <c r="E61" s="213"/>
      <c r="F61" s="213"/>
      <c r="G61" s="36" t="s">
        <v>15</v>
      </c>
      <c r="H61" s="36" t="s">
        <v>16</v>
      </c>
    </row>
    <row r="62" spans="2:8" ht="16.5" hidden="1" x14ac:dyDescent="0.25">
      <c r="B62" s="59"/>
      <c r="C62" s="59"/>
      <c r="D62" s="214"/>
      <c r="E62" s="214"/>
      <c r="F62" s="214"/>
      <c r="G62" s="59"/>
      <c r="H62" s="59"/>
    </row>
    <row r="63" spans="2:8" ht="16.5" hidden="1" outlineLevel="1" x14ac:dyDescent="0.25">
      <c r="B63" s="59"/>
      <c r="C63" s="59"/>
      <c r="D63" s="125"/>
      <c r="E63" s="126"/>
      <c r="F63" s="127"/>
      <c r="G63" s="59"/>
      <c r="H63" s="59"/>
    </row>
    <row r="64" spans="2:8" ht="16.5" hidden="1" outlineLevel="1" x14ac:dyDescent="0.25">
      <c r="B64" s="59"/>
      <c r="C64" s="59"/>
      <c r="D64" s="125"/>
      <c r="E64" s="126"/>
      <c r="F64" s="127"/>
      <c r="G64" s="59"/>
      <c r="H64" s="59"/>
    </row>
    <row r="65" spans="2:8" ht="15.75" hidden="1" customHeight="1" collapsed="1" x14ac:dyDescent="0.25">
      <c r="B65" s="133" t="s">
        <v>20</v>
      </c>
      <c r="C65" s="212"/>
      <c r="D65" s="219"/>
      <c r="E65" s="220"/>
      <c r="F65" s="220"/>
      <c r="G65" s="220"/>
      <c r="H65" s="221"/>
    </row>
    <row r="66" spans="2:8" ht="16.5" hidden="1" x14ac:dyDescent="0.25">
      <c r="B66" s="218" t="s">
        <v>1321</v>
      </c>
      <c r="C66" s="218"/>
      <c r="D66" s="218"/>
      <c r="E66" s="218"/>
      <c r="F66" s="218"/>
      <c r="G66" s="218"/>
      <c r="H66" s="218"/>
    </row>
    <row r="67" spans="2:8" ht="15.75" hidden="1" customHeight="1" x14ac:dyDescent="0.25">
      <c r="B67" s="122" t="s">
        <v>133</v>
      </c>
      <c r="C67" s="124"/>
      <c r="D67" s="219"/>
      <c r="E67" s="220"/>
      <c r="F67" s="220"/>
      <c r="G67" s="220"/>
      <c r="H67" s="221"/>
    </row>
    <row r="68" spans="2:8" ht="15.75" hidden="1" customHeight="1" x14ac:dyDescent="0.25">
      <c r="B68" s="122" t="s">
        <v>134</v>
      </c>
      <c r="C68" s="124"/>
      <c r="D68" s="219"/>
      <c r="E68" s="220"/>
      <c r="F68" s="220"/>
      <c r="G68" s="220"/>
      <c r="H68" s="221"/>
    </row>
    <row r="69" spans="2:8" ht="15.75" hidden="1" customHeight="1" x14ac:dyDescent="0.25">
      <c r="B69" s="133" t="s">
        <v>179</v>
      </c>
      <c r="C69" s="194"/>
      <c r="D69" s="194"/>
      <c r="E69" s="194"/>
      <c r="F69" s="34"/>
      <c r="G69" s="34"/>
      <c r="H69" s="35"/>
    </row>
    <row r="70" spans="2:8" ht="33" hidden="1" x14ac:dyDescent="0.25">
      <c r="B70" s="36" t="s">
        <v>12</v>
      </c>
      <c r="C70" s="36" t="s">
        <v>13</v>
      </c>
      <c r="D70" s="213" t="s">
        <v>14</v>
      </c>
      <c r="E70" s="213"/>
      <c r="F70" s="213"/>
      <c r="G70" s="36" t="s">
        <v>15</v>
      </c>
      <c r="H70" s="36" t="s">
        <v>16</v>
      </c>
    </row>
    <row r="71" spans="2:8" ht="16.5" hidden="1" x14ac:dyDescent="0.25">
      <c r="B71" s="59"/>
      <c r="C71" s="59"/>
      <c r="D71" s="125"/>
      <c r="E71" s="126"/>
      <c r="F71" s="127"/>
      <c r="G71" s="59"/>
      <c r="H71" s="59"/>
    </row>
    <row r="72" spans="2:8" ht="16.5" hidden="1" outlineLevel="1" x14ac:dyDescent="0.25">
      <c r="B72" s="59"/>
      <c r="C72" s="59"/>
      <c r="D72" s="125"/>
      <c r="E72" s="126"/>
      <c r="F72" s="127"/>
      <c r="G72" s="59"/>
      <c r="H72" s="59"/>
    </row>
    <row r="73" spans="2:8" ht="16.5" hidden="1" outlineLevel="1" x14ac:dyDescent="0.25">
      <c r="B73" s="59"/>
      <c r="C73" s="59"/>
      <c r="D73" s="214"/>
      <c r="E73" s="214"/>
      <c r="F73" s="214"/>
      <c r="G73" s="59"/>
      <c r="H73" s="59"/>
    </row>
    <row r="74" spans="2:8" ht="16.5" hidden="1" collapsed="1" x14ac:dyDescent="0.25">
      <c r="B74" s="218" t="s">
        <v>21</v>
      </c>
      <c r="C74" s="218"/>
      <c r="D74" s="218"/>
      <c r="E74" s="218"/>
      <c r="F74" s="218"/>
      <c r="G74" s="218"/>
      <c r="H74" s="218"/>
    </row>
    <row r="75" spans="2:8" ht="15.75" hidden="1" customHeight="1" x14ac:dyDescent="0.25">
      <c r="B75" s="133" t="s">
        <v>180</v>
      </c>
      <c r="C75" s="194"/>
      <c r="D75" s="194"/>
      <c r="E75" s="194"/>
      <c r="F75" s="34"/>
      <c r="G75" s="34"/>
      <c r="H75" s="35"/>
    </row>
    <row r="76" spans="2:8" ht="15.75" hidden="1" customHeight="1" x14ac:dyDescent="0.25">
      <c r="B76" s="133" t="s">
        <v>181</v>
      </c>
      <c r="C76" s="194"/>
      <c r="D76" s="34"/>
      <c r="E76" s="34"/>
      <c r="F76" s="34"/>
      <c r="G76" s="34"/>
      <c r="H76" s="35"/>
    </row>
    <row r="77" spans="2:8" ht="33" hidden="1" x14ac:dyDescent="0.25">
      <c r="B77" s="36" t="s">
        <v>12</v>
      </c>
      <c r="C77" s="36" t="s">
        <v>13</v>
      </c>
      <c r="D77" s="213" t="s">
        <v>14</v>
      </c>
      <c r="E77" s="213"/>
      <c r="F77" s="213"/>
      <c r="G77" s="36" t="s">
        <v>15</v>
      </c>
      <c r="H77" s="36" t="s">
        <v>16</v>
      </c>
    </row>
    <row r="78" spans="2:8" ht="16.5" hidden="1" x14ac:dyDescent="0.25">
      <c r="B78" s="59"/>
      <c r="C78" s="59"/>
      <c r="D78" s="214"/>
      <c r="E78" s="214"/>
      <c r="F78" s="214"/>
      <c r="G78" s="59"/>
      <c r="H78" s="59"/>
    </row>
    <row r="79" spans="2:8" ht="15.75" hidden="1" customHeight="1" x14ac:dyDescent="0.25">
      <c r="B79" s="133" t="s">
        <v>123</v>
      </c>
      <c r="C79" s="194"/>
      <c r="D79" s="212"/>
      <c r="E79" s="126"/>
      <c r="F79" s="126"/>
      <c r="G79" s="126"/>
      <c r="H79" s="127"/>
    </row>
    <row r="80" spans="2:8" ht="33" hidden="1" x14ac:dyDescent="0.25">
      <c r="B80" s="37" t="s">
        <v>18</v>
      </c>
      <c r="C80" s="125"/>
      <c r="D80" s="127"/>
      <c r="E80" s="37" t="s">
        <v>19</v>
      </c>
      <c r="F80" s="125"/>
      <c r="G80" s="126"/>
      <c r="H80" s="127"/>
    </row>
    <row r="81" spans="2:8" ht="33" hidden="1" outlineLevel="1" x14ac:dyDescent="0.25">
      <c r="B81" s="36" t="s">
        <v>12</v>
      </c>
      <c r="C81" s="36" t="s">
        <v>13</v>
      </c>
      <c r="D81" s="213" t="s">
        <v>14</v>
      </c>
      <c r="E81" s="213"/>
      <c r="F81" s="213"/>
      <c r="G81" s="36" t="s">
        <v>15</v>
      </c>
      <c r="H81" s="36" t="s">
        <v>16</v>
      </c>
    </row>
    <row r="82" spans="2:8" ht="16.5" hidden="1" outlineLevel="1" x14ac:dyDescent="0.25">
      <c r="B82" s="59"/>
      <c r="C82" s="59"/>
      <c r="D82" s="214"/>
      <c r="E82" s="214"/>
      <c r="F82" s="214"/>
      <c r="G82" s="59"/>
      <c r="H82" s="59"/>
    </row>
    <row r="83" spans="2:8" ht="15.75" hidden="1" customHeight="1" outlineLevel="1" x14ac:dyDescent="0.25">
      <c r="B83" s="133" t="s">
        <v>123</v>
      </c>
      <c r="C83" s="194"/>
      <c r="D83" s="212"/>
      <c r="E83" s="126"/>
      <c r="F83" s="126"/>
      <c r="G83" s="126"/>
      <c r="H83" s="127"/>
    </row>
    <row r="84" spans="2:8" ht="33" hidden="1" outlineLevel="1" x14ac:dyDescent="0.25">
      <c r="B84" s="37" t="s">
        <v>18</v>
      </c>
      <c r="C84" s="125"/>
      <c r="D84" s="127"/>
      <c r="E84" s="37" t="s">
        <v>19</v>
      </c>
      <c r="F84" s="125"/>
      <c r="G84" s="126"/>
      <c r="H84" s="127"/>
    </row>
    <row r="85" spans="2:8" ht="15.75" hidden="1" collapsed="1" thickBot="1" x14ac:dyDescent="0.3">
      <c r="B85" s="38"/>
      <c r="C85" s="38"/>
      <c r="D85" s="38"/>
      <c r="E85" s="38"/>
      <c r="F85" s="38"/>
      <c r="G85" s="38"/>
      <c r="H85" s="38"/>
    </row>
    <row r="86" spans="2:8" ht="17.25" thickBot="1" x14ac:dyDescent="0.3">
      <c r="B86" s="225" t="s">
        <v>1379</v>
      </c>
      <c r="C86" s="226"/>
      <c r="D86" s="226"/>
      <c r="E86" s="226"/>
      <c r="F86" s="226"/>
      <c r="G86" s="226"/>
      <c r="H86" s="227"/>
    </row>
    <row r="87" spans="2:8" ht="15.75" hidden="1" customHeight="1" outlineLevel="1" x14ac:dyDescent="0.25">
      <c r="B87" s="228" t="s">
        <v>116</v>
      </c>
      <c r="C87" s="229"/>
      <c r="D87" s="230"/>
      <c r="E87" s="230"/>
      <c r="F87" s="230"/>
      <c r="G87" s="230"/>
      <c r="H87" s="231"/>
    </row>
    <row r="88" spans="2:8" ht="15.75" hidden="1" customHeight="1" outlineLevel="1" x14ac:dyDescent="0.25">
      <c r="B88" s="122" t="s">
        <v>117</v>
      </c>
      <c r="C88" s="124"/>
      <c r="D88" s="220"/>
      <c r="E88" s="220"/>
      <c r="F88" s="220"/>
      <c r="G88" s="220"/>
      <c r="H88" s="221"/>
    </row>
    <row r="89" spans="2:8" ht="15.75" hidden="1" customHeight="1" outlineLevel="1" x14ac:dyDescent="0.25">
      <c r="B89" s="122" t="s">
        <v>118</v>
      </c>
      <c r="C89" s="124"/>
      <c r="D89" s="220"/>
      <c r="E89" s="220"/>
      <c r="F89" s="220"/>
      <c r="G89" s="220"/>
      <c r="H89" s="221"/>
    </row>
    <row r="90" spans="2:8" ht="15.75" hidden="1" customHeight="1" outlineLevel="1" x14ac:dyDescent="0.25">
      <c r="B90" s="122" t="s">
        <v>119</v>
      </c>
      <c r="C90" s="124"/>
      <c r="D90" s="220"/>
      <c r="E90" s="220"/>
      <c r="F90" s="220"/>
      <c r="G90" s="220"/>
      <c r="H90" s="221"/>
    </row>
    <row r="91" spans="2:8" ht="15.75" hidden="1" customHeight="1" outlineLevel="1" x14ac:dyDescent="0.25">
      <c r="B91" s="122" t="s">
        <v>120</v>
      </c>
      <c r="C91" s="124"/>
      <c r="D91" s="220"/>
      <c r="E91" s="220"/>
      <c r="F91" s="220"/>
      <c r="G91" s="220"/>
      <c r="H91" s="221"/>
    </row>
    <row r="92" spans="2:8" ht="15.75" hidden="1" customHeight="1" outlineLevel="1" x14ac:dyDescent="0.25">
      <c r="B92" s="122" t="s">
        <v>122</v>
      </c>
      <c r="C92" s="124"/>
      <c r="D92" s="222"/>
      <c r="E92" s="223"/>
      <c r="F92" s="33" t="s">
        <v>121</v>
      </c>
      <c r="G92" s="220"/>
      <c r="H92" s="221"/>
    </row>
    <row r="93" spans="2:8" ht="15.75" hidden="1" customHeight="1" outlineLevel="1" x14ac:dyDescent="0.25">
      <c r="B93" s="122" t="s">
        <v>1320</v>
      </c>
      <c r="C93" s="124"/>
      <c r="D93" s="224"/>
      <c r="E93" s="223"/>
      <c r="F93" s="34"/>
      <c r="G93" s="34"/>
      <c r="H93" s="35"/>
    </row>
    <row r="94" spans="2:8" ht="15.75" hidden="1" customHeight="1" outlineLevel="1" x14ac:dyDescent="0.25">
      <c r="B94" s="133" t="s">
        <v>178</v>
      </c>
      <c r="C94" s="194"/>
      <c r="D94" s="34"/>
      <c r="E94" s="34"/>
      <c r="F94" s="34"/>
      <c r="G94" s="34"/>
      <c r="H94" s="35"/>
    </row>
    <row r="95" spans="2:8" ht="33" hidden="1" outlineLevel="1" x14ac:dyDescent="0.25">
      <c r="B95" s="36" t="s">
        <v>12</v>
      </c>
      <c r="C95" s="36" t="s">
        <v>13</v>
      </c>
      <c r="D95" s="213" t="s">
        <v>14</v>
      </c>
      <c r="E95" s="213"/>
      <c r="F95" s="213"/>
      <c r="G95" s="36" t="s">
        <v>15</v>
      </c>
      <c r="H95" s="36" t="s">
        <v>16</v>
      </c>
    </row>
    <row r="96" spans="2:8" ht="16.5" hidden="1" outlineLevel="1" x14ac:dyDescent="0.25">
      <c r="B96" s="59"/>
      <c r="C96" s="59"/>
      <c r="D96" s="214"/>
      <c r="E96" s="214"/>
      <c r="F96" s="214"/>
      <c r="G96" s="59"/>
      <c r="H96" s="59"/>
    </row>
    <row r="97" spans="2:8" ht="16.5" hidden="1" outlineLevel="1" x14ac:dyDescent="0.25">
      <c r="B97" s="59"/>
      <c r="C97" s="59"/>
      <c r="D97" s="125"/>
      <c r="E97" s="126"/>
      <c r="F97" s="127"/>
      <c r="G97" s="59"/>
      <c r="H97" s="59"/>
    </row>
    <row r="98" spans="2:8" ht="16.5" hidden="1" outlineLevel="1" x14ac:dyDescent="0.25">
      <c r="B98" s="59"/>
      <c r="C98" s="59"/>
      <c r="D98" s="125"/>
      <c r="E98" s="126"/>
      <c r="F98" s="127"/>
      <c r="G98" s="59"/>
      <c r="H98" s="59"/>
    </row>
    <row r="99" spans="2:8" ht="15.75" hidden="1" customHeight="1" outlineLevel="1" x14ac:dyDescent="0.25">
      <c r="B99" s="133" t="s">
        <v>1322</v>
      </c>
      <c r="C99" s="212"/>
      <c r="D99" s="219"/>
      <c r="E99" s="220"/>
      <c r="F99" s="220"/>
      <c r="G99" s="220"/>
      <c r="H99" s="221"/>
    </row>
    <row r="100" spans="2:8" ht="15.75" hidden="1" customHeight="1" outlineLevel="1" x14ac:dyDescent="0.25">
      <c r="B100" s="218" t="s">
        <v>22</v>
      </c>
      <c r="C100" s="218"/>
      <c r="D100" s="218"/>
      <c r="E100" s="218"/>
      <c r="F100" s="218"/>
      <c r="G100" s="218"/>
      <c r="H100" s="218"/>
    </row>
    <row r="101" spans="2:8" ht="15.75" hidden="1" customHeight="1" outlineLevel="1" x14ac:dyDescent="0.25">
      <c r="B101" s="122" t="s">
        <v>133</v>
      </c>
      <c r="C101" s="124"/>
      <c r="D101" s="219"/>
      <c r="E101" s="220"/>
      <c r="F101" s="220"/>
      <c r="G101" s="220"/>
      <c r="H101" s="221"/>
    </row>
    <row r="102" spans="2:8" ht="15.75" hidden="1" customHeight="1" outlineLevel="1" x14ac:dyDescent="0.25">
      <c r="B102" s="122" t="s">
        <v>134</v>
      </c>
      <c r="C102" s="124"/>
      <c r="D102" s="219"/>
      <c r="E102" s="220"/>
      <c r="F102" s="220"/>
      <c r="G102" s="220"/>
      <c r="H102" s="221"/>
    </row>
    <row r="103" spans="2:8" ht="15.75" hidden="1" customHeight="1" outlineLevel="1" x14ac:dyDescent="0.25">
      <c r="B103" s="133" t="s">
        <v>179</v>
      </c>
      <c r="C103" s="194"/>
      <c r="D103" s="194"/>
      <c r="E103" s="194"/>
      <c r="F103" s="34"/>
      <c r="G103" s="34"/>
      <c r="H103" s="35"/>
    </row>
    <row r="104" spans="2:8" ht="33" hidden="1" outlineLevel="1" x14ac:dyDescent="0.25">
      <c r="B104" s="36" t="s">
        <v>12</v>
      </c>
      <c r="C104" s="36" t="s">
        <v>13</v>
      </c>
      <c r="D104" s="213" t="s">
        <v>14</v>
      </c>
      <c r="E104" s="213"/>
      <c r="F104" s="213"/>
      <c r="G104" s="36" t="s">
        <v>15</v>
      </c>
      <c r="H104" s="36" t="s">
        <v>16</v>
      </c>
    </row>
    <row r="105" spans="2:8" ht="16.5" hidden="1" outlineLevel="1" x14ac:dyDescent="0.25">
      <c r="B105" s="59"/>
      <c r="C105" s="59"/>
      <c r="D105" s="125"/>
      <c r="E105" s="126"/>
      <c r="F105" s="127"/>
      <c r="G105" s="59"/>
      <c r="H105" s="59"/>
    </row>
    <row r="106" spans="2:8" ht="16.5" hidden="1" outlineLevel="1" x14ac:dyDescent="0.25">
      <c r="B106" s="59"/>
      <c r="C106" s="59"/>
      <c r="D106" s="125"/>
      <c r="E106" s="126"/>
      <c r="F106" s="127"/>
      <c r="G106" s="59"/>
      <c r="H106" s="59"/>
    </row>
    <row r="107" spans="2:8" ht="16.5" hidden="1" outlineLevel="1" x14ac:dyDescent="0.25">
      <c r="B107" s="59"/>
      <c r="C107" s="59"/>
      <c r="D107" s="214"/>
      <c r="E107" s="214"/>
      <c r="F107" s="214"/>
      <c r="G107" s="59"/>
      <c r="H107" s="59"/>
    </row>
    <row r="108" spans="2:8" ht="15.75" hidden="1" customHeight="1" outlineLevel="1" x14ac:dyDescent="0.25">
      <c r="B108" s="218" t="s">
        <v>23</v>
      </c>
      <c r="C108" s="218"/>
      <c r="D108" s="218"/>
      <c r="E108" s="218"/>
      <c r="F108" s="218"/>
      <c r="G108" s="218"/>
      <c r="H108" s="218"/>
    </row>
    <row r="109" spans="2:8" ht="15.75" hidden="1" customHeight="1" outlineLevel="1" x14ac:dyDescent="0.25">
      <c r="B109" s="133" t="s">
        <v>180</v>
      </c>
      <c r="C109" s="194"/>
      <c r="D109" s="194"/>
      <c r="E109" s="194"/>
      <c r="F109" s="34"/>
      <c r="G109" s="34"/>
      <c r="H109" s="35"/>
    </row>
    <row r="110" spans="2:8" ht="15.75" hidden="1" customHeight="1" outlineLevel="1" x14ac:dyDescent="0.25">
      <c r="B110" s="133" t="s">
        <v>181</v>
      </c>
      <c r="C110" s="194"/>
      <c r="D110" s="34"/>
      <c r="E110" s="34"/>
      <c r="F110" s="34"/>
      <c r="G110" s="34"/>
      <c r="H110" s="35"/>
    </row>
    <row r="111" spans="2:8" ht="33" hidden="1" outlineLevel="1" x14ac:dyDescent="0.25">
      <c r="B111" s="36" t="s">
        <v>12</v>
      </c>
      <c r="C111" s="36" t="s">
        <v>13</v>
      </c>
      <c r="D111" s="213" t="s">
        <v>14</v>
      </c>
      <c r="E111" s="213"/>
      <c r="F111" s="213"/>
      <c r="G111" s="36" t="s">
        <v>15</v>
      </c>
      <c r="H111" s="36" t="s">
        <v>16</v>
      </c>
    </row>
    <row r="112" spans="2:8" ht="16.5" hidden="1" outlineLevel="1" x14ac:dyDescent="0.25">
      <c r="B112" s="59"/>
      <c r="C112" s="59"/>
      <c r="D112" s="214"/>
      <c r="E112" s="214"/>
      <c r="F112" s="214"/>
      <c r="G112" s="59"/>
      <c r="H112" s="59"/>
    </row>
    <row r="113" spans="2:8" ht="15.75" hidden="1" customHeight="1" outlineLevel="1" x14ac:dyDescent="0.25">
      <c r="B113" s="133" t="s">
        <v>123</v>
      </c>
      <c r="C113" s="194"/>
      <c r="D113" s="212"/>
      <c r="E113" s="126"/>
      <c r="F113" s="126"/>
      <c r="G113" s="126"/>
      <c r="H113" s="127"/>
    </row>
    <row r="114" spans="2:8" ht="33" hidden="1" outlineLevel="1" x14ac:dyDescent="0.25">
      <c r="B114" s="37" t="s">
        <v>18</v>
      </c>
      <c r="C114" s="125"/>
      <c r="D114" s="127"/>
      <c r="E114" s="37" t="s">
        <v>19</v>
      </c>
      <c r="F114" s="125"/>
      <c r="G114" s="126"/>
      <c r="H114" s="127"/>
    </row>
    <row r="115" spans="2:8" ht="33" hidden="1" outlineLevel="1" x14ac:dyDescent="0.25">
      <c r="B115" s="36" t="s">
        <v>12</v>
      </c>
      <c r="C115" s="36" t="s">
        <v>13</v>
      </c>
      <c r="D115" s="213" t="s">
        <v>14</v>
      </c>
      <c r="E115" s="213"/>
      <c r="F115" s="213"/>
      <c r="G115" s="36" t="s">
        <v>15</v>
      </c>
      <c r="H115" s="36" t="s">
        <v>16</v>
      </c>
    </row>
    <row r="116" spans="2:8" ht="16.5" hidden="1" outlineLevel="1" x14ac:dyDescent="0.25">
      <c r="B116" s="81"/>
      <c r="C116" s="59"/>
      <c r="D116" s="214"/>
      <c r="E116" s="214"/>
      <c r="F116" s="214"/>
      <c r="G116" s="59"/>
      <c r="H116" s="59"/>
    </row>
    <row r="117" spans="2:8" ht="15.75" hidden="1" customHeight="1" outlineLevel="1" x14ac:dyDescent="0.25">
      <c r="B117" s="133" t="s">
        <v>123</v>
      </c>
      <c r="C117" s="194"/>
      <c r="D117" s="212"/>
      <c r="E117" s="126"/>
      <c r="F117" s="126"/>
      <c r="G117" s="126"/>
      <c r="H117" s="127"/>
    </row>
    <row r="118" spans="2:8" ht="33" hidden="1" outlineLevel="1" x14ac:dyDescent="0.25">
      <c r="B118" s="37" t="s">
        <v>18</v>
      </c>
      <c r="C118" s="125"/>
      <c r="D118" s="127"/>
      <c r="E118" s="37" t="s">
        <v>19</v>
      </c>
      <c r="F118" s="125"/>
      <c r="G118" s="126"/>
      <c r="H118" s="127"/>
    </row>
    <row r="119" spans="2:8" ht="17.25" hidden="1" outlineLevel="1" thickBot="1" x14ac:dyDescent="0.3">
      <c r="B119" s="39"/>
      <c r="C119" s="40"/>
      <c r="D119" s="40"/>
      <c r="E119" s="39"/>
      <c r="F119" s="40"/>
      <c r="G119" s="40"/>
      <c r="H119" s="40"/>
    </row>
    <row r="120" spans="2:8" ht="17.25" collapsed="1" thickBot="1" x14ac:dyDescent="0.3">
      <c r="B120" s="225" t="s">
        <v>1380</v>
      </c>
      <c r="C120" s="226"/>
      <c r="D120" s="226"/>
      <c r="E120" s="226"/>
      <c r="F120" s="226"/>
      <c r="G120" s="226"/>
      <c r="H120" s="227"/>
    </row>
    <row r="121" spans="2:8" ht="15.75" hidden="1" customHeight="1" outlineLevel="1" x14ac:dyDescent="0.25">
      <c r="B121" s="228" t="s">
        <v>116</v>
      </c>
      <c r="C121" s="229"/>
      <c r="D121" s="230"/>
      <c r="E121" s="230"/>
      <c r="F121" s="230"/>
      <c r="G121" s="230"/>
      <c r="H121" s="231"/>
    </row>
    <row r="122" spans="2:8" ht="15.75" hidden="1" customHeight="1" outlineLevel="1" x14ac:dyDescent="0.25">
      <c r="B122" s="122" t="s">
        <v>117</v>
      </c>
      <c r="C122" s="124"/>
      <c r="D122" s="220"/>
      <c r="E122" s="220"/>
      <c r="F122" s="220"/>
      <c r="G122" s="220"/>
      <c r="H122" s="221"/>
    </row>
    <row r="123" spans="2:8" ht="15.75" hidden="1" customHeight="1" outlineLevel="1" x14ac:dyDescent="0.25">
      <c r="B123" s="122" t="s">
        <v>118</v>
      </c>
      <c r="C123" s="124"/>
      <c r="D123" s="220"/>
      <c r="E123" s="220"/>
      <c r="F123" s="220"/>
      <c r="G123" s="220"/>
      <c r="H123" s="221"/>
    </row>
    <row r="124" spans="2:8" ht="15.75" hidden="1" customHeight="1" outlineLevel="1" x14ac:dyDescent="0.25">
      <c r="B124" s="122" t="s">
        <v>119</v>
      </c>
      <c r="C124" s="124"/>
      <c r="D124" s="220"/>
      <c r="E124" s="220"/>
      <c r="F124" s="220"/>
      <c r="G124" s="220"/>
      <c r="H124" s="221"/>
    </row>
    <row r="125" spans="2:8" ht="15.75" hidden="1" customHeight="1" outlineLevel="1" x14ac:dyDescent="0.25">
      <c r="B125" s="122" t="s">
        <v>120</v>
      </c>
      <c r="C125" s="124"/>
      <c r="D125" s="220"/>
      <c r="E125" s="220"/>
      <c r="F125" s="220"/>
      <c r="G125" s="220"/>
      <c r="H125" s="221"/>
    </row>
    <row r="126" spans="2:8" ht="15.75" hidden="1" customHeight="1" outlineLevel="1" x14ac:dyDescent="0.25">
      <c r="B126" s="122" t="s">
        <v>122</v>
      </c>
      <c r="C126" s="124"/>
      <c r="D126" s="222"/>
      <c r="E126" s="223"/>
      <c r="F126" s="33" t="s">
        <v>121</v>
      </c>
      <c r="G126" s="220"/>
      <c r="H126" s="221"/>
    </row>
    <row r="127" spans="2:8" ht="15.75" hidden="1" customHeight="1" outlineLevel="1" x14ac:dyDescent="0.25">
      <c r="B127" s="122" t="s">
        <v>1320</v>
      </c>
      <c r="C127" s="124"/>
      <c r="D127" s="224"/>
      <c r="E127" s="223"/>
      <c r="F127" s="34"/>
      <c r="G127" s="34"/>
      <c r="H127" s="35"/>
    </row>
    <row r="128" spans="2:8" ht="15.75" hidden="1" customHeight="1" outlineLevel="1" x14ac:dyDescent="0.25">
      <c r="B128" s="133" t="s">
        <v>178</v>
      </c>
      <c r="C128" s="194"/>
      <c r="D128" s="34"/>
      <c r="E128" s="34"/>
      <c r="F128" s="34"/>
      <c r="G128" s="34"/>
      <c r="H128" s="35"/>
    </row>
    <row r="129" spans="2:8" ht="33" hidden="1" outlineLevel="1" x14ac:dyDescent="0.25">
      <c r="B129" s="36" t="s">
        <v>12</v>
      </c>
      <c r="C129" s="36" t="s">
        <v>13</v>
      </c>
      <c r="D129" s="213" t="s">
        <v>14</v>
      </c>
      <c r="E129" s="213"/>
      <c r="F129" s="213"/>
      <c r="G129" s="36" t="s">
        <v>15</v>
      </c>
      <c r="H129" s="36" t="s">
        <v>16</v>
      </c>
    </row>
    <row r="130" spans="2:8" ht="16.5" hidden="1" outlineLevel="1" x14ac:dyDescent="0.25">
      <c r="B130" s="59"/>
      <c r="C130" s="59"/>
      <c r="D130" s="214"/>
      <c r="E130" s="214"/>
      <c r="F130" s="214"/>
      <c r="G130" s="59"/>
      <c r="H130" s="59"/>
    </row>
    <row r="131" spans="2:8" ht="16.5" hidden="1" outlineLevel="1" x14ac:dyDescent="0.25">
      <c r="B131" s="59"/>
      <c r="C131" s="59"/>
      <c r="D131" s="125"/>
      <c r="E131" s="126"/>
      <c r="F131" s="127"/>
      <c r="G131" s="59"/>
      <c r="H131" s="59"/>
    </row>
    <row r="132" spans="2:8" ht="16.5" hidden="1" outlineLevel="1" x14ac:dyDescent="0.25">
      <c r="B132" s="59"/>
      <c r="C132" s="59"/>
      <c r="D132" s="125"/>
      <c r="E132" s="126"/>
      <c r="F132" s="127"/>
      <c r="G132" s="59"/>
      <c r="H132" s="59"/>
    </row>
    <row r="133" spans="2:8" ht="15.75" hidden="1" customHeight="1" outlineLevel="1" x14ac:dyDescent="0.25">
      <c r="B133" s="133" t="s">
        <v>1323</v>
      </c>
      <c r="C133" s="212"/>
      <c r="D133" s="219"/>
      <c r="E133" s="220"/>
      <c r="F133" s="220"/>
      <c r="G133" s="220"/>
      <c r="H133" s="221"/>
    </row>
    <row r="134" spans="2:8" ht="15.75" hidden="1" customHeight="1" outlineLevel="1" x14ac:dyDescent="0.25">
      <c r="B134" s="218" t="s">
        <v>182</v>
      </c>
      <c r="C134" s="218"/>
      <c r="D134" s="218"/>
      <c r="E134" s="218"/>
      <c r="F134" s="218"/>
      <c r="G134" s="218"/>
      <c r="H134" s="218"/>
    </row>
    <row r="135" spans="2:8" ht="15.75" hidden="1" customHeight="1" outlineLevel="1" x14ac:dyDescent="0.25">
      <c r="B135" s="122" t="s">
        <v>133</v>
      </c>
      <c r="C135" s="124"/>
      <c r="D135" s="219"/>
      <c r="E135" s="220"/>
      <c r="F135" s="220"/>
      <c r="G135" s="220"/>
      <c r="H135" s="221"/>
    </row>
    <row r="136" spans="2:8" ht="15.75" hidden="1" customHeight="1" outlineLevel="1" x14ac:dyDescent="0.25">
      <c r="B136" s="122" t="s">
        <v>134</v>
      </c>
      <c r="C136" s="124"/>
      <c r="D136" s="219"/>
      <c r="E136" s="220"/>
      <c r="F136" s="220"/>
      <c r="G136" s="220"/>
      <c r="H136" s="221"/>
    </row>
    <row r="137" spans="2:8" ht="15.75" hidden="1" customHeight="1" outlineLevel="1" x14ac:dyDescent="0.25">
      <c r="B137" s="133" t="s">
        <v>179</v>
      </c>
      <c r="C137" s="194"/>
      <c r="D137" s="194"/>
      <c r="E137" s="194"/>
      <c r="F137" s="34"/>
      <c r="G137" s="34"/>
      <c r="H137" s="35"/>
    </row>
    <row r="138" spans="2:8" ht="33" hidden="1" outlineLevel="1" x14ac:dyDescent="0.25">
      <c r="B138" s="36" t="s">
        <v>12</v>
      </c>
      <c r="C138" s="36" t="s">
        <v>13</v>
      </c>
      <c r="D138" s="213" t="s">
        <v>14</v>
      </c>
      <c r="E138" s="213"/>
      <c r="F138" s="213"/>
      <c r="G138" s="36" t="s">
        <v>15</v>
      </c>
      <c r="H138" s="36" t="s">
        <v>16</v>
      </c>
    </row>
    <row r="139" spans="2:8" ht="16.5" hidden="1" outlineLevel="1" x14ac:dyDescent="0.25">
      <c r="B139" s="59"/>
      <c r="C139" s="59"/>
      <c r="D139" s="125"/>
      <c r="E139" s="126"/>
      <c r="F139" s="127"/>
      <c r="G139" s="59"/>
      <c r="H139" s="59"/>
    </row>
    <row r="140" spans="2:8" ht="16.5" hidden="1" outlineLevel="1" x14ac:dyDescent="0.25">
      <c r="B140" s="59"/>
      <c r="C140" s="59"/>
      <c r="D140" s="125"/>
      <c r="E140" s="126"/>
      <c r="F140" s="127"/>
      <c r="G140" s="59"/>
      <c r="H140" s="59"/>
    </row>
    <row r="141" spans="2:8" ht="16.5" hidden="1" outlineLevel="1" x14ac:dyDescent="0.25">
      <c r="B141" s="59"/>
      <c r="C141" s="59"/>
      <c r="D141" s="214"/>
      <c r="E141" s="214"/>
      <c r="F141" s="214"/>
      <c r="G141" s="59"/>
      <c r="H141" s="59"/>
    </row>
    <row r="142" spans="2:8" ht="15.75" hidden="1" customHeight="1" outlineLevel="1" x14ac:dyDescent="0.25">
      <c r="B142" s="218" t="s">
        <v>183</v>
      </c>
      <c r="C142" s="218"/>
      <c r="D142" s="218"/>
      <c r="E142" s="218"/>
      <c r="F142" s="218"/>
      <c r="G142" s="218"/>
      <c r="H142" s="218"/>
    </row>
    <row r="143" spans="2:8" ht="15.75" hidden="1" customHeight="1" outlineLevel="1" x14ac:dyDescent="0.25">
      <c r="B143" s="133" t="s">
        <v>180</v>
      </c>
      <c r="C143" s="194"/>
      <c r="D143" s="194"/>
      <c r="E143" s="194"/>
      <c r="F143" s="34"/>
      <c r="G143" s="34"/>
      <c r="H143" s="35"/>
    </row>
    <row r="144" spans="2:8" ht="15.75" hidden="1" customHeight="1" outlineLevel="1" x14ac:dyDescent="0.25">
      <c r="B144" s="133" t="s">
        <v>181</v>
      </c>
      <c r="C144" s="194"/>
      <c r="D144" s="34"/>
      <c r="E144" s="34"/>
      <c r="F144" s="34"/>
      <c r="G144" s="34"/>
      <c r="H144" s="35"/>
    </row>
    <row r="145" spans="2:8" ht="33" hidden="1" outlineLevel="1" x14ac:dyDescent="0.25">
      <c r="B145" s="36" t="s">
        <v>12</v>
      </c>
      <c r="C145" s="36" t="s">
        <v>13</v>
      </c>
      <c r="D145" s="213" t="s">
        <v>14</v>
      </c>
      <c r="E145" s="213"/>
      <c r="F145" s="213"/>
      <c r="G145" s="36" t="s">
        <v>15</v>
      </c>
      <c r="H145" s="36" t="s">
        <v>16</v>
      </c>
    </row>
    <row r="146" spans="2:8" ht="16.5" hidden="1" outlineLevel="1" x14ac:dyDescent="0.25">
      <c r="B146" s="59"/>
      <c r="C146" s="59"/>
      <c r="D146" s="214"/>
      <c r="E146" s="214"/>
      <c r="F146" s="214"/>
      <c r="G146" s="59"/>
      <c r="H146" s="59"/>
    </row>
    <row r="147" spans="2:8" ht="15.75" hidden="1" customHeight="1" outlineLevel="1" x14ac:dyDescent="0.25">
      <c r="B147" s="133" t="s">
        <v>123</v>
      </c>
      <c r="C147" s="194"/>
      <c r="D147" s="212"/>
      <c r="E147" s="126"/>
      <c r="F147" s="126"/>
      <c r="G147" s="126"/>
      <c r="H147" s="127"/>
    </row>
    <row r="148" spans="2:8" ht="33" hidden="1" outlineLevel="1" x14ac:dyDescent="0.25">
      <c r="B148" s="37" t="s">
        <v>18</v>
      </c>
      <c r="C148" s="125"/>
      <c r="D148" s="127"/>
      <c r="E148" s="37" t="s">
        <v>19</v>
      </c>
      <c r="F148" s="125"/>
      <c r="G148" s="126"/>
      <c r="H148" s="127"/>
    </row>
    <row r="149" spans="2:8" ht="33" hidden="1" outlineLevel="1" x14ac:dyDescent="0.25">
      <c r="B149" s="36" t="s">
        <v>12</v>
      </c>
      <c r="C149" s="36" t="s">
        <v>13</v>
      </c>
      <c r="D149" s="213" t="s">
        <v>14</v>
      </c>
      <c r="E149" s="213"/>
      <c r="F149" s="213"/>
      <c r="G149" s="36" t="s">
        <v>15</v>
      </c>
      <c r="H149" s="36" t="s">
        <v>16</v>
      </c>
    </row>
    <row r="150" spans="2:8" ht="16.5" hidden="1" outlineLevel="1" x14ac:dyDescent="0.25">
      <c r="B150" s="59"/>
      <c r="C150" s="59"/>
      <c r="D150" s="214"/>
      <c r="E150" s="214"/>
      <c r="F150" s="214"/>
      <c r="G150" s="59"/>
      <c r="H150" s="59"/>
    </row>
    <row r="151" spans="2:8" ht="15.75" hidden="1" customHeight="1" outlineLevel="1" x14ac:dyDescent="0.25">
      <c r="B151" s="133" t="s">
        <v>123</v>
      </c>
      <c r="C151" s="194"/>
      <c r="D151" s="212"/>
      <c r="E151" s="126"/>
      <c r="F151" s="126"/>
      <c r="G151" s="126"/>
      <c r="H151" s="127"/>
    </row>
    <row r="152" spans="2:8" ht="33" hidden="1" outlineLevel="1" x14ac:dyDescent="0.25">
      <c r="B152" s="37" t="s">
        <v>18</v>
      </c>
      <c r="C152" s="125"/>
      <c r="D152" s="127"/>
      <c r="E152" s="37" t="s">
        <v>19</v>
      </c>
      <c r="F152" s="125"/>
      <c r="G152" s="126"/>
      <c r="H152" s="127"/>
    </row>
    <row r="153" spans="2:8" ht="17.25" hidden="1" outlineLevel="1" thickBot="1" x14ac:dyDescent="0.3">
      <c r="B153" s="41"/>
      <c r="C153" s="41"/>
      <c r="D153" s="41"/>
      <c r="E153" s="41"/>
      <c r="F153" s="41"/>
      <c r="G153" s="41"/>
      <c r="H153" s="41"/>
    </row>
    <row r="154" spans="2:8" ht="17.25" collapsed="1" thickBot="1" x14ac:dyDescent="0.3">
      <c r="B154" s="225" t="s">
        <v>1381</v>
      </c>
      <c r="C154" s="226"/>
      <c r="D154" s="226"/>
      <c r="E154" s="226"/>
      <c r="F154" s="226"/>
      <c r="G154" s="226"/>
      <c r="H154" s="227"/>
    </row>
    <row r="155" spans="2:8" ht="15.75" hidden="1" customHeight="1" outlineLevel="1" x14ac:dyDescent="0.25">
      <c r="B155" s="228" t="s">
        <v>116</v>
      </c>
      <c r="C155" s="229"/>
      <c r="D155" s="230"/>
      <c r="E155" s="230"/>
      <c r="F155" s="230"/>
      <c r="G155" s="230"/>
      <c r="H155" s="231"/>
    </row>
    <row r="156" spans="2:8" ht="15.75" hidden="1" customHeight="1" outlineLevel="1" x14ac:dyDescent="0.25">
      <c r="B156" s="122" t="s">
        <v>117</v>
      </c>
      <c r="C156" s="124"/>
      <c r="D156" s="220"/>
      <c r="E156" s="220"/>
      <c r="F156" s="220"/>
      <c r="G156" s="220"/>
      <c r="H156" s="221"/>
    </row>
    <row r="157" spans="2:8" ht="15.75" hidden="1" customHeight="1" outlineLevel="1" x14ac:dyDescent="0.25">
      <c r="B157" s="122" t="s">
        <v>118</v>
      </c>
      <c r="C157" s="124"/>
      <c r="D157" s="220"/>
      <c r="E157" s="220"/>
      <c r="F157" s="220"/>
      <c r="G157" s="220"/>
      <c r="H157" s="221"/>
    </row>
    <row r="158" spans="2:8" ht="15.75" hidden="1" customHeight="1" outlineLevel="1" x14ac:dyDescent="0.25">
      <c r="B158" s="122" t="s">
        <v>119</v>
      </c>
      <c r="C158" s="124"/>
      <c r="D158" s="220"/>
      <c r="E158" s="220"/>
      <c r="F158" s="220"/>
      <c r="G158" s="220"/>
      <c r="H158" s="221"/>
    </row>
    <row r="159" spans="2:8" ht="15.75" hidden="1" customHeight="1" outlineLevel="1" x14ac:dyDescent="0.25">
      <c r="B159" s="122" t="s">
        <v>120</v>
      </c>
      <c r="C159" s="124"/>
      <c r="D159" s="220"/>
      <c r="E159" s="220"/>
      <c r="F159" s="220"/>
      <c r="G159" s="220"/>
      <c r="H159" s="221"/>
    </row>
    <row r="160" spans="2:8" ht="15.75" hidden="1" customHeight="1" outlineLevel="1" x14ac:dyDescent="0.25">
      <c r="B160" s="122" t="s">
        <v>122</v>
      </c>
      <c r="C160" s="124"/>
      <c r="D160" s="222"/>
      <c r="E160" s="223"/>
      <c r="F160" s="33" t="s">
        <v>121</v>
      </c>
      <c r="G160" s="220"/>
      <c r="H160" s="221"/>
    </row>
    <row r="161" spans="2:8" ht="15.75" hidden="1" customHeight="1" outlineLevel="1" x14ac:dyDescent="0.25">
      <c r="B161" s="122" t="s">
        <v>1320</v>
      </c>
      <c r="C161" s="124"/>
      <c r="D161" s="224"/>
      <c r="E161" s="223"/>
      <c r="F161" s="34"/>
      <c r="G161" s="34"/>
      <c r="H161" s="35"/>
    </row>
    <row r="162" spans="2:8" ht="15.75" hidden="1" customHeight="1" outlineLevel="1" x14ac:dyDescent="0.25">
      <c r="B162" s="133" t="s">
        <v>178</v>
      </c>
      <c r="C162" s="194"/>
      <c r="D162" s="34"/>
      <c r="E162" s="34"/>
      <c r="F162" s="34"/>
      <c r="G162" s="34"/>
      <c r="H162" s="35"/>
    </row>
    <row r="163" spans="2:8" ht="33" hidden="1" outlineLevel="1" x14ac:dyDescent="0.25">
      <c r="B163" s="36" t="s">
        <v>12</v>
      </c>
      <c r="C163" s="36" t="s">
        <v>13</v>
      </c>
      <c r="D163" s="213" t="s">
        <v>14</v>
      </c>
      <c r="E163" s="213"/>
      <c r="F163" s="213"/>
      <c r="G163" s="36" t="s">
        <v>15</v>
      </c>
      <c r="H163" s="36" t="s">
        <v>16</v>
      </c>
    </row>
    <row r="164" spans="2:8" ht="16.5" hidden="1" outlineLevel="1" x14ac:dyDescent="0.25">
      <c r="B164" s="59"/>
      <c r="C164" s="59"/>
      <c r="D164" s="214"/>
      <c r="E164" s="214"/>
      <c r="F164" s="214"/>
      <c r="G164" s="59"/>
      <c r="H164" s="59"/>
    </row>
    <row r="165" spans="2:8" ht="16.5" hidden="1" outlineLevel="1" x14ac:dyDescent="0.25">
      <c r="B165" s="59"/>
      <c r="C165" s="59"/>
      <c r="D165" s="125"/>
      <c r="E165" s="126"/>
      <c r="F165" s="127"/>
      <c r="G165" s="59"/>
      <c r="H165" s="59"/>
    </row>
    <row r="166" spans="2:8" ht="16.5" hidden="1" outlineLevel="1" x14ac:dyDescent="0.25">
      <c r="B166" s="59"/>
      <c r="C166" s="59"/>
      <c r="D166" s="125"/>
      <c r="E166" s="126"/>
      <c r="F166" s="127"/>
      <c r="G166" s="59"/>
      <c r="H166" s="59"/>
    </row>
    <row r="167" spans="2:8" ht="15.75" hidden="1" customHeight="1" outlineLevel="1" x14ac:dyDescent="0.25">
      <c r="B167" s="133" t="s">
        <v>1324</v>
      </c>
      <c r="C167" s="212"/>
      <c r="D167" s="219"/>
      <c r="E167" s="220"/>
      <c r="F167" s="220"/>
      <c r="G167" s="220"/>
      <c r="H167" s="221"/>
    </row>
    <row r="168" spans="2:8" ht="15.75" hidden="1" customHeight="1" outlineLevel="1" x14ac:dyDescent="0.25">
      <c r="B168" s="218" t="s">
        <v>184</v>
      </c>
      <c r="C168" s="218"/>
      <c r="D168" s="218"/>
      <c r="E168" s="218"/>
      <c r="F168" s="218"/>
      <c r="G168" s="218"/>
      <c r="H168" s="218"/>
    </row>
    <row r="169" spans="2:8" ht="15.75" hidden="1" customHeight="1" outlineLevel="1" x14ac:dyDescent="0.25">
      <c r="B169" s="122" t="s">
        <v>133</v>
      </c>
      <c r="C169" s="124"/>
      <c r="D169" s="219"/>
      <c r="E169" s="220"/>
      <c r="F169" s="220"/>
      <c r="G169" s="220"/>
      <c r="H169" s="221"/>
    </row>
    <row r="170" spans="2:8" ht="15.75" hidden="1" customHeight="1" outlineLevel="1" x14ac:dyDescent="0.25">
      <c r="B170" s="122" t="s">
        <v>134</v>
      </c>
      <c r="C170" s="124"/>
      <c r="D170" s="219"/>
      <c r="E170" s="220"/>
      <c r="F170" s="220"/>
      <c r="G170" s="220"/>
      <c r="H170" s="221"/>
    </row>
    <row r="171" spans="2:8" ht="15.75" hidden="1" customHeight="1" outlineLevel="1" x14ac:dyDescent="0.25">
      <c r="B171" s="133" t="s">
        <v>179</v>
      </c>
      <c r="C171" s="194"/>
      <c r="D171" s="194"/>
      <c r="E171" s="194"/>
      <c r="F171" s="34"/>
      <c r="G171" s="34"/>
      <c r="H171" s="35"/>
    </row>
    <row r="172" spans="2:8" ht="33" hidden="1" outlineLevel="1" x14ac:dyDescent="0.25">
      <c r="B172" s="36" t="s">
        <v>12</v>
      </c>
      <c r="C172" s="36" t="s">
        <v>13</v>
      </c>
      <c r="D172" s="213" t="s">
        <v>14</v>
      </c>
      <c r="E172" s="213"/>
      <c r="F172" s="213"/>
      <c r="G172" s="36" t="s">
        <v>15</v>
      </c>
      <c r="H172" s="36" t="s">
        <v>16</v>
      </c>
    </row>
    <row r="173" spans="2:8" ht="16.5" hidden="1" outlineLevel="1" x14ac:dyDescent="0.25">
      <c r="B173" s="59"/>
      <c r="C173" s="59"/>
      <c r="D173" s="125"/>
      <c r="E173" s="126"/>
      <c r="F173" s="127"/>
      <c r="G173" s="59"/>
      <c r="H173" s="59"/>
    </row>
    <row r="174" spans="2:8" ht="16.5" hidden="1" outlineLevel="1" x14ac:dyDescent="0.25">
      <c r="B174" s="59"/>
      <c r="C174" s="59"/>
      <c r="D174" s="125"/>
      <c r="E174" s="126"/>
      <c r="F174" s="127"/>
      <c r="G174" s="59"/>
      <c r="H174" s="59"/>
    </row>
    <row r="175" spans="2:8" ht="16.5" hidden="1" outlineLevel="1" x14ac:dyDescent="0.25">
      <c r="B175" s="59"/>
      <c r="C175" s="59"/>
      <c r="D175" s="214"/>
      <c r="E175" s="214"/>
      <c r="F175" s="214"/>
      <c r="G175" s="59"/>
      <c r="H175" s="59"/>
    </row>
    <row r="176" spans="2:8" ht="15.75" hidden="1" customHeight="1" outlineLevel="1" x14ac:dyDescent="0.25">
      <c r="B176" s="218" t="s">
        <v>185</v>
      </c>
      <c r="C176" s="218"/>
      <c r="D176" s="218"/>
      <c r="E176" s="218"/>
      <c r="F176" s="218"/>
      <c r="G176" s="218"/>
      <c r="H176" s="218"/>
    </row>
    <row r="177" spans="2:8" ht="15.75" hidden="1" customHeight="1" outlineLevel="1" x14ac:dyDescent="0.25">
      <c r="B177" s="133" t="s">
        <v>180</v>
      </c>
      <c r="C177" s="194"/>
      <c r="D177" s="194"/>
      <c r="E177" s="194"/>
      <c r="F177" s="34"/>
      <c r="G177" s="34"/>
      <c r="H177" s="35"/>
    </row>
    <row r="178" spans="2:8" ht="15.75" hidden="1" customHeight="1" outlineLevel="1" x14ac:dyDescent="0.25">
      <c r="B178" s="133" t="s">
        <v>181</v>
      </c>
      <c r="C178" s="194"/>
      <c r="D178" s="34"/>
      <c r="E178" s="34"/>
      <c r="F178" s="34"/>
      <c r="G178" s="34"/>
      <c r="H178" s="35"/>
    </row>
    <row r="179" spans="2:8" ht="33" hidden="1" outlineLevel="1" x14ac:dyDescent="0.25">
      <c r="B179" s="36" t="s">
        <v>12</v>
      </c>
      <c r="C179" s="36" t="s">
        <v>13</v>
      </c>
      <c r="D179" s="213" t="s">
        <v>14</v>
      </c>
      <c r="E179" s="213"/>
      <c r="F179" s="213"/>
      <c r="G179" s="36" t="s">
        <v>15</v>
      </c>
      <c r="H179" s="36" t="s">
        <v>16</v>
      </c>
    </row>
    <row r="180" spans="2:8" ht="16.5" hidden="1" outlineLevel="1" x14ac:dyDescent="0.25">
      <c r="B180" s="59"/>
      <c r="C180" s="59"/>
      <c r="D180" s="214"/>
      <c r="E180" s="214"/>
      <c r="F180" s="214"/>
      <c r="G180" s="59"/>
      <c r="H180" s="59"/>
    </row>
    <row r="181" spans="2:8" ht="15.75" hidden="1" customHeight="1" outlineLevel="1" x14ac:dyDescent="0.25">
      <c r="B181" s="133" t="s">
        <v>123</v>
      </c>
      <c r="C181" s="194"/>
      <c r="D181" s="212"/>
      <c r="E181" s="126"/>
      <c r="F181" s="126"/>
      <c r="G181" s="126"/>
      <c r="H181" s="127"/>
    </row>
    <row r="182" spans="2:8" ht="33" hidden="1" outlineLevel="1" x14ac:dyDescent="0.25">
      <c r="B182" s="37" t="s">
        <v>18</v>
      </c>
      <c r="C182" s="125"/>
      <c r="D182" s="127"/>
      <c r="E182" s="37" t="s">
        <v>19</v>
      </c>
      <c r="F182" s="125"/>
      <c r="G182" s="126"/>
      <c r="H182" s="127"/>
    </row>
    <row r="183" spans="2:8" ht="33" hidden="1" outlineLevel="1" x14ac:dyDescent="0.25">
      <c r="B183" s="36" t="s">
        <v>12</v>
      </c>
      <c r="C183" s="36" t="s">
        <v>13</v>
      </c>
      <c r="D183" s="213" t="s">
        <v>14</v>
      </c>
      <c r="E183" s="213"/>
      <c r="F183" s="213"/>
      <c r="G183" s="36" t="s">
        <v>15</v>
      </c>
      <c r="H183" s="36" t="s">
        <v>16</v>
      </c>
    </row>
    <row r="184" spans="2:8" ht="16.5" hidden="1" outlineLevel="1" x14ac:dyDescent="0.25">
      <c r="B184" s="59"/>
      <c r="C184" s="59"/>
      <c r="D184" s="214"/>
      <c r="E184" s="214"/>
      <c r="F184" s="214"/>
      <c r="G184" s="59"/>
      <c r="H184" s="59"/>
    </row>
    <row r="185" spans="2:8" ht="15.75" hidden="1" customHeight="1" outlineLevel="1" x14ac:dyDescent="0.25">
      <c r="B185" s="133" t="s">
        <v>123</v>
      </c>
      <c r="C185" s="194"/>
      <c r="D185" s="212"/>
      <c r="E185" s="126"/>
      <c r="F185" s="126"/>
      <c r="G185" s="126"/>
      <c r="H185" s="127"/>
    </row>
    <row r="186" spans="2:8" ht="33" hidden="1" outlineLevel="1" x14ac:dyDescent="0.25">
      <c r="B186" s="37" t="s">
        <v>18</v>
      </c>
      <c r="C186" s="125"/>
      <c r="D186" s="127"/>
      <c r="E186" s="37" t="s">
        <v>19</v>
      </c>
      <c r="F186" s="125"/>
      <c r="G186" s="126"/>
      <c r="H186" s="127"/>
    </row>
    <row r="187" spans="2:8" ht="17.25" collapsed="1" thickBot="1" x14ac:dyDescent="0.3">
      <c r="B187" s="41"/>
      <c r="C187" s="41"/>
      <c r="D187" s="41"/>
      <c r="E187" s="41"/>
      <c r="F187" s="41"/>
      <c r="G187" s="41"/>
      <c r="H187" s="41"/>
    </row>
    <row r="188" spans="2:8" ht="17.25" thickBot="1" x14ac:dyDescent="0.3">
      <c r="B188" s="276" t="s">
        <v>24</v>
      </c>
      <c r="C188" s="277"/>
      <c r="D188" s="277"/>
      <c r="E188" s="277"/>
      <c r="F188" s="277"/>
      <c r="G188" s="277"/>
      <c r="H188" s="278"/>
    </row>
    <row r="189" spans="2:8" ht="32.25" customHeight="1" x14ac:dyDescent="0.25">
      <c r="B189" s="228" t="s">
        <v>124</v>
      </c>
      <c r="C189" s="229"/>
      <c r="D189" s="241" t="s">
        <v>1386</v>
      </c>
      <c r="E189" s="241"/>
      <c r="F189" s="241"/>
      <c r="G189" s="241"/>
      <c r="H189" s="242"/>
    </row>
    <row r="190" spans="2:8" ht="15.75" customHeight="1" x14ac:dyDescent="0.25">
      <c r="B190" s="122" t="s">
        <v>125</v>
      </c>
      <c r="C190" s="124"/>
      <c r="D190" s="248" t="s">
        <v>1387</v>
      </c>
      <c r="E190" s="248"/>
      <c r="F190" s="248"/>
      <c r="G190" s="248"/>
      <c r="H190" s="249"/>
    </row>
    <row r="191" spans="2:8" ht="15.75" customHeight="1" x14ac:dyDescent="0.25">
      <c r="B191" s="122" t="s">
        <v>126</v>
      </c>
      <c r="C191" s="124"/>
      <c r="D191" s="208" t="s">
        <v>1382</v>
      </c>
      <c r="E191" s="208"/>
      <c r="F191" s="208"/>
      <c r="G191" s="208"/>
      <c r="H191" s="209"/>
    </row>
    <row r="192" spans="2:8" ht="33" customHeight="1" x14ac:dyDescent="0.25">
      <c r="B192" s="122" t="s">
        <v>127</v>
      </c>
      <c r="C192" s="124"/>
      <c r="D192" s="248" t="s">
        <v>1383</v>
      </c>
      <c r="E192" s="248"/>
      <c r="F192" s="248"/>
      <c r="G192" s="248"/>
      <c r="H192" s="249"/>
    </row>
    <row r="193" spans="2:10" ht="15.75" customHeight="1" x14ac:dyDescent="0.25">
      <c r="B193" s="122" t="s">
        <v>1</v>
      </c>
      <c r="C193" s="124"/>
      <c r="D193" s="208" t="s">
        <v>1382</v>
      </c>
      <c r="E193" s="208"/>
      <c r="F193" s="208"/>
      <c r="G193" s="208"/>
      <c r="H193" s="209"/>
    </row>
    <row r="194" spans="2:10" ht="15.75" customHeight="1" x14ac:dyDescent="0.25">
      <c r="B194" s="122" t="s">
        <v>128</v>
      </c>
      <c r="C194" s="124"/>
      <c r="D194" s="208" t="s">
        <v>1382</v>
      </c>
      <c r="E194" s="208"/>
      <c r="F194" s="208"/>
      <c r="G194" s="208"/>
      <c r="H194" s="209"/>
    </row>
    <row r="195" spans="2:10" ht="15.75" customHeight="1" x14ac:dyDescent="0.25">
      <c r="B195" s="122" t="s">
        <v>1252</v>
      </c>
      <c r="C195" s="124"/>
      <c r="D195" s="208" t="s">
        <v>1382</v>
      </c>
      <c r="E195" s="208"/>
      <c r="F195" s="208"/>
      <c r="G195" s="208"/>
      <c r="H195" s="209"/>
    </row>
    <row r="196" spans="2:10" ht="49.5" customHeight="1" x14ac:dyDescent="0.25">
      <c r="B196" s="122" t="s">
        <v>129</v>
      </c>
      <c r="C196" s="124"/>
      <c r="D196" s="248" t="s">
        <v>1384</v>
      </c>
      <c r="E196" s="248"/>
      <c r="F196" s="248"/>
      <c r="G196" s="248"/>
      <c r="H196" s="249"/>
    </row>
    <row r="197" spans="2:10" ht="15.75" customHeight="1" x14ac:dyDescent="0.25">
      <c r="B197" s="122" t="s">
        <v>130</v>
      </c>
      <c r="C197" s="124"/>
      <c r="D197" s="196" t="s">
        <v>1385</v>
      </c>
      <c r="E197" s="196"/>
      <c r="F197" s="196"/>
      <c r="G197" s="196"/>
      <c r="H197" s="197"/>
    </row>
    <row r="198" spans="2:10" ht="15.75" customHeight="1" x14ac:dyDescent="0.25">
      <c r="B198" s="122" t="s">
        <v>131</v>
      </c>
      <c r="C198" s="124"/>
      <c r="D198" s="196" t="s">
        <v>1385</v>
      </c>
      <c r="E198" s="196"/>
      <c r="F198" s="196"/>
      <c r="G198" s="196"/>
      <c r="H198" s="197"/>
    </row>
    <row r="199" spans="2:10" ht="15.75" customHeight="1" x14ac:dyDescent="0.25">
      <c r="B199" s="122" t="s">
        <v>132</v>
      </c>
      <c r="C199" s="124"/>
      <c r="D199" s="208" t="s">
        <v>135</v>
      </c>
      <c r="E199" s="208"/>
      <c r="F199" s="208"/>
      <c r="G199" s="208"/>
      <c r="H199" s="209"/>
    </row>
    <row r="200" spans="2:10" ht="53.25" customHeight="1" x14ac:dyDescent="0.25">
      <c r="B200" s="350" t="s">
        <v>1388</v>
      </c>
      <c r="C200" s="351"/>
      <c r="D200" s="351"/>
      <c r="E200" s="351"/>
      <c r="F200" s="348"/>
      <c r="G200" s="348"/>
      <c r="H200" s="349"/>
      <c r="I200" s="320"/>
    </row>
    <row r="201" spans="2:10" ht="16.5" x14ac:dyDescent="0.25">
      <c r="B201" s="113"/>
      <c r="C201" s="210" t="s">
        <v>1340</v>
      </c>
      <c r="D201" s="210"/>
      <c r="E201" s="210"/>
      <c r="F201" s="210"/>
      <c r="G201" s="210"/>
      <c r="H201" s="211"/>
      <c r="I201" s="320"/>
      <c r="J201" s="110"/>
    </row>
    <row r="202" spans="2:10" ht="16.5" x14ac:dyDescent="0.25">
      <c r="B202" s="113"/>
      <c r="C202" s="210" t="s">
        <v>1341</v>
      </c>
      <c r="D202" s="210"/>
      <c r="E202" s="210"/>
      <c r="F202" s="210"/>
      <c r="G202" s="210"/>
      <c r="H202" s="211"/>
      <c r="I202" s="320"/>
      <c r="J202" s="110"/>
    </row>
    <row r="203" spans="2:10" ht="16.5" x14ac:dyDescent="0.25">
      <c r="B203" s="113"/>
      <c r="C203" s="210" t="s">
        <v>1342</v>
      </c>
      <c r="D203" s="210"/>
      <c r="E203" s="210"/>
      <c r="F203" s="210"/>
      <c r="G203" s="210"/>
      <c r="H203" s="211"/>
      <c r="I203" s="320"/>
      <c r="J203" s="110"/>
    </row>
    <row r="204" spans="2:10" ht="16.5" x14ac:dyDescent="0.25">
      <c r="B204" s="113"/>
      <c r="C204" s="210" t="s">
        <v>1343</v>
      </c>
      <c r="D204" s="210"/>
      <c r="E204" s="210"/>
      <c r="F204" s="210"/>
      <c r="G204" s="210"/>
      <c r="H204" s="211"/>
      <c r="I204" s="320"/>
      <c r="J204" s="110"/>
    </row>
    <row r="205" spans="2:10" ht="16.5" x14ac:dyDescent="0.25">
      <c r="B205" s="113"/>
      <c r="C205" s="210" t="s">
        <v>1344</v>
      </c>
      <c r="D205" s="210"/>
      <c r="E205" s="210"/>
      <c r="F205" s="210"/>
      <c r="G205" s="210"/>
      <c r="H205" s="211"/>
      <c r="I205" s="320"/>
      <c r="J205" s="110"/>
    </row>
    <row r="206" spans="2:10" ht="16.5" x14ac:dyDescent="0.25">
      <c r="B206" s="113"/>
      <c r="C206" s="210" t="s">
        <v>1345</v>
      </c>
      <c r="D206" s="210"/>
      <c r="E206" s="210"/>
      <c r="F206" s="210"/>
      <c r="G206" s="210"/>
      <c r="H206" s="211"/>
      <c r="I206" s="320"/>
      <c r="J206" s="110"/>
    </row>
    <row r="207" spans="2:10" ht="16.5" x14ac:dyDescent="0.25">
      <c r="B207" s="113"/>
      <c r="C207" s="210" t="s">
        <v>1346</v>
      </c>
      <c r="D207" s="210"/>
      <c r="E207" s="210"/>
      <c r="F207" s="210"/>
      <c r="G207" s="210"/>
      <c r="H207" s="211"/>
      <c r="I207" s="320"/>
      <c r="J207" s="110"/>
    </row>
    <row r="208" spans="2:10" ht="16.5" x14ac:dyDescent="0.25">
      <c r="B208" s="113"/>
      <c r="C208" s="210" t="s">
        <v>1347</v>
      </c>
      <c r="D208" s="210"/>
      <c r="E208" s="210"/>
      <c r="F208" s="210"/>
      <c r="G208" s="210"/>
      <c r="H208" s="211"/>
      <c r="I208" s="320"/>
      <c r="J208" s="110"/>
    </row>
    <row r="209" spans="2:10" ht="16.5" x14ac:dyDescent="0.25">
      <c r="B209" s="113"/>
      <c r="C209" s="210" t="s">
        <v>1348</v>
      </c>
      <c r="D209" s="210"/>
      <c r="E209" s="210"/>
      <c r="F209" s="210"/>
      <c r="G209" s="210"/>
      <c r="H209" s="211"/>
      <c r="I209" s="320"/>
      <c r="J209" s="110"/>
    </row>
    <row r="210" spans="2:10" ht="16.5" x14ac:dyDescent="0.25">
      <c r="B210" s="113"/>
      <c r="C210" s="210" t="s">
        <v>1349</v>
      </c>
      <c r="D210" s="210"/>
      <c r="E210" s="210"/>
      <c r="F210" s="210"/>
      <c r="G210" s="210"/>
      <c r="H210" s="211"/>
      <c r="I210" s="320"/>
      <c r="J210" s="110"/>
    </row>
    <row r="211" spans="2:10" ht="16.5" x14ac:dyDescent="0.25">
      <c r="B211" s="113"/>
      <c r="C211" s="210" t="s">
        <v>1350</v>
      </c>
      <c r="D211" s="210"/>
      <c r="E211" s="210"/>
      <c r="F211" s="210"/>
      <c r="G211" s="210"/>
      <c r="H211" s="211"/>
      <c r="I211" s="320"/>
      <c r="J211" s="110"/>
    </row>
    <row r="212" spans="2:10" ht="16.5" x14ac:dyDescent="0.25">
      <c r="B212" s="321" t="s">
        <v>25</v>
      </c>
      <c r="C212" s="321"/>
      <c r="D212" s="321"/>
      <c r="E212" s="321"/>
      <c r="F212" s="321"/>
      <c r="G212" s="321"/>
      <c r="H212" s="321"/>
      <c r="I212" s="320"/>
    </row>
    <row r="213" spans="2:10" ht="135.75" customHeight="1" x14ac:dyDescent="0.25">
      <c r="B213" s="322" t="s">
        <v>1395</v>
      </c>
      <c r="C213" s="323"/>
      <c r="D213" s="323"/>
      <c r="E213" s="323"/>
      <c r="F213" s="323"/>
      <c r="G213" s="323"/>
      <c r="H213" s="323"/>
    </row>
    <row r="214" spans="2:10" ht="37.5" customHeight="1" x14ac:dyDescent="0.25">
      <c r="B214" s="215" t="s">
        <v>571</v>
      </c>
      <c r="C214" s="216"/>
      <c r="D214" s="216"/>
      <c r="E214" s="216"/>
      <c r="F214" s="216"/>
      <c r="G214" s="216"/>
      <c r="H214" s="217"/>
    </row>
    <row r="215" spans="2:10" ht="17.25" thickBot="1" x14ac:dyDescent="0.3">
      <c r="B215" s="31"/>
      <c r="C215" s="32"/>
      <c r="D215" s="32"/>
      <c r="E215" s="32"/>
      <c r="F215" s="32"/>
      <c r="G215" s="32"/>
      <c r="H215" s="32"/>
    </row>
    <row r="216" spans="2:10" ht="116.25" customHeight="1" thickBot="1" x14ac:dyDescent="0.3">
      <c r="B216" s="276" t="s">
        <v>1389</v>
      </c>
      <c r="C216" s="277"/>
      <c r="D216" s="277"/>
      <c r="E216" s="277"/>
      <c r="F216" s="277"/>
      <c r="G216" s="277"/>
      <c r="H216" s="278"/>
    </row>
    <row r="217" spans="2:10" ht="12" customHeight="1" x14ac:dyDescent="0.25">
      <c r="B217" s="317"/>
      <c r="C217" s="318"/>
      <c r="D217" s="318"/>
      <c r="E217" s="318"/>
      <c r="F217" s="318"/>
      <c r="G217" s="318"/>
      <c r="H217" s="319"/>
    </row>
    <row r="218" spans="2:10" ht="35.25" customHeight="1" x14ac:dyDescent="0.25">
      <c r="B218" s="145" t="s">
        <v>1390</v>
      </c>
      <c r="C218" s="204"/>
      <c r="D218" s="204"/>
      <c r="E218" s="204"/>
      <c r="F218" s="348"/>
      <c r="G218" s="348"/>
      <c r="H218" s="349"/>
    </row>
    <row r="219" spans="2:10" ht="15.75" customHeight="1" x14ac:dyDescent="0.25">
      <c r="B219" s="122" t="s">
        <v>187</v>
      </c>
      <c r="C219" s="123"/>
      <c r="D219" s="124"/>
      <c r="E219" s="195" t="s">
        <v>1385</v>
      </c>
      <c r="F219" s="196"/>
      <c r="G219" s="196"/>
      <c r="H219" s="197"/>
    </row>
    <row r="220" spans="2:10" ht="15.75" customHeight="1" x14ac:dyDescent="0.25">
      <c r="B220" s="122" t="s">
        <v>186</v>
      </c>
      <c r="C220" s="123"/>
      <c r="D220" s="124"/>
      <c r="E220" s="195" t="s">
        <v>1385</v>
      </c>
      <c r="F220" s="196"/>
      <c r="G220" s="196"/>
      <c r="H220" s="197"/>
    </row>
    <row r="221" spans="2:10" ht="33.75" customHeight="1" x14ac:dyDescent="0.25">
      <c r="B221" s="128" t="s">
        <v>26</v>
      </c>
      <c r="C221" s="128"/>
      <c r="D221" s="128"/>
      <c r="E221" s="195" t="s">
        <v>1391</v>
      </c>
      <c r="F221" s="196"/>
      <c r="G221" s="196"/>
      <c r="H221" s="197"/>
    </row>
    <row r="222" spans="2:10" ht="73.5" customHeight="1" x14ac:dyDescent="0.25">
      <c r="B222" s="122" t="s">
        <v>27</v>
      </c>
      <c r="C222" s="123"/>
      <c r="D222" s="124"/>
      <c r="E222" s="195" t="s">
        <v>1392</v>
      </c>
      <c r="F222" s="196"/>
      <c r="G222" s="196"/>
      <c r="H222" s="197"/>
    </row>
    <row r="223" spans="2:10" ht="16.5" x14ac:dyDescent="0.25">
      <c r="B223" s="129" t="s">
        <v>188</v>
      </c>
      <c r="C223" s="129"/>
      <c r="D223" s="129"/>
      <c r="E223" s="129"/>
      <c r="F223" s="129"/>
      <c r="G223" s="129"/>
      <c r="H223" s="129"/>
    </row>
    <row r="224" spans="2:10" ht="16.5" x14ac:dyDescent="0.25">
      <c r="B224" s="130"/>
      <c r="C224" s="131"/>
      <c r="D224" s="131"/>
      <c r="E224" s="131"/>
      <c r="F224" s="131"/>
      <c r="G224" s="131"/>
      <c r="H224" s="132"/>
    </row>
    <row r="225" spans="2:8" ht="12" hidden="1" customHeight="1" outlineLevel="1" x14ac:dyDescent="0.25">
      <c r="B225" s="42"/>
      <c r="C225" s="43"/>
      <c r="D225" s="43"/>
      <c r="E225" s="43"/>
      <c r="F225" s="43"/>
      <c r="G225" s="43"/>
      <c r="H225" s="44"/>
    </row>
    <row r="226" spans="2:8" ht="15.75" hidden="1" customHeight="1" outlineLevel="1" x14ac:dyDescent="0.25">
      <c r="B226" s="201" t="s">
        <v>187</v>
      </c>
      <c r="C226" s="202"/>
      <c r="D226" s="203"/>
      <c r="E226" s="125"/>
      <c r="F226" s="126"/>
      <c r="G226" s="126"/>
      <c r="H226" s="127"/>
    </row>
    <row r="227" spans="2:8" ht="15.75" hidden="1" customHeight="1" outlineLevel="1" x14ac:dyDescent="0.25">
      <c r="B227" s="122" t="s">
        <v>186</v>
      </c>
      <c r="C227" s="123"/>
      <c r="D227" s="124"/>
      <c r="E227" s="125"/>
      <c r="F227" s="126"/>
      <c r="G227" s="126"/>
      <c r="H227" s="127"/>
    </row>
    <row r="228" spans="2:8" ht="16.5" hidden="1" outlineLevel="1" x14ac:dyDescent="0.25">
      <c r="B228" s="128" t="s">
        <v>26</v>
      </c>
      <c r="C228" s="128"/>
      <c r="D228" s="128"/>
      <c r="E228" s="125"/>
      <c r="F228" s="126"/>
      <c r="G228" s="126"/>
      <c r="H228" s="127"/>
    </row>
    <row r="229" spans="2:8" ht="16.5" hidden="1" outlineLevel="1" x14ac:dyDescent="0.25">
      <c r="B229" s="122" t="s">
        <v>27</v>
      </c>
      <c r="C229" s="123"/>
      <c r="D229" s="124"/>
      <c r="E229" s="125"/>
      <c r="F229" s="126"/>
      <c r="G229" s="126"/>
      <c r="H229" s="127"/>
    </row>
    <row r="230" spans="2:8" ht="16.5" hidden="1" outlineLevel="1" x14ac:dyDescent="0.25">
      <c r="B230" s="129" t="s">
        <v>188</v>
      </c>
      <c r="C230" s="129"/>
      <c r="D230" s="129"/>
      <c r="E230" s="129"/>
      <c r="F230" s="129"/>
      <c r="G230" s="129"/>
      <c r="H230" s="129"/>
    </row>
    <row r="231" spans="2:8" ht="16.5" hidden="1" outlineLevel="1" x14ac:dyDescent="0.25">
      <c r="B231" s="198"/>
      <c r="C231" s="199"/>
      <c r="D231" s="199"/>
      <c r="E231" s="199"/>
      <c r="F231" s="199"/>
      <c r="G231" s="199"/>
      <c r="H231" s="200"/>
    </row>
    <row r="232" spans="2:8" ht="12" customHeight="1" collapsed="1" x14ac:dyDescent="0.25">
      <c r="B232" s="42"/>
      <c r="C232" s="43"/>
      <c r="D232" s="43"/>
      <c r="E232" s="43"/>
      <c r="F232" s="43"/>
      <c r="G232" s="43"/>
      <c r="H232" s="44"/>
    </row>
    <row r="233" spans="2:8" ht="15.75" hidden="1" customHeight="1" outlineLevel="1" collapsed="1" x14ac:dyDescent="0.25">
      <c r="B233" s="201" t="s">
        <v>187</v>
      </c>
      <c r="C233" s="202"/>
      <c r="D233" s="203"/>
      <c r="E233" s="125"/>
      <c r="F233" s="126"/>
      <c r="G233" s="126"/>
      <c r="H233" s="127"/>
    </row>
    <row r="234" spans="2:8" ht="15.75" hidden="1" customHeight="1" outlineLevel="1" x14ac:dyDescent="0.25">
      <c r="B234" s="122" t="s">
        <v>186</v>
      </c>
      <c r="C234" s="123"/>
      <c r="D234" s="124"/>
      <c r="E234" s="125"/>
      <c r="F234" s="126"/>
      <c r="G234" s="126"/>
      <c r="H234" s="127"/>
    </row>
    <row r="235" spans="2:8" ht="16.5" hidden="1" outlineLevel="1" x14ac:dyDescent="0.25">
      <c r="B235" s="128" t="s">
        <v>26</v>
      </c>
      <c r="C235" s="128"/>
      <c r="D235" s="128"/>
      <c r="E235" s="125"/>
      <c r="F235" s="126"/>
      <c r="G235" s="126"/>
      <c r="H235" s="127"/>
    </row>
    <row r="236" spans="2:8" ht="16.5" hidden="1" outlineLevel="1" x14ac:dyDescent="0.25">
      <c r="B236" s="122" t="s">
        <v>27</v>
      </c>
      <c r="C236" s="123"/>
      <c r="D236" s="124"/>
      <c r="E236" s="125"/>
      <c r="F236" s="126"/>
      <c r="G236" s="126"/>
      <c r="H236" s="127"/>
    </row>
    <row r="237" spans="2:8" ht="16.5" hidden="1" outlineLevel="1" x14ac:dyDescent="0.25">
      <c r="B237" s="129" t="s">
        <v>188</v>
      </c>
      <c r="C237" s="129"/>
      <c r="D237" s="129"/>
      <c r="E237" s="129"/>
      <c r="F237" s="129"/>
      <c r="G237" s="129"/>
      <c r="H237" s="129"/>
    </row>
    <row r="238" spans="2:8" ht="16.5" hidden="1" outlineLevel="1" x14ac:dyDescent="0.25">
      <c r="B238" s="198"/>
      <c r="C238" s="199"/>
      <c r="D238" s="199"/>
      <c r="E238" s="199"/>
      <c r="F238" s="199"/>
      <c r="G238" s="199"/>
      <c r="H238" s="200"/>
    </row>
    <row r="239" spans="2:8" ht="12" hidden="1" customHeight="1" outlineLevel="1" x14ac:dyDescent="0.25">
      <c r="B239" s="45"/>
      <c r="C239" s="46"/>
      <c r="D239" s="46"/>
      <c r="E239" s="46"/>
      <c r="F239" s="46"/>
      <c r="G239" s="46"/>
      <c r="H239" s="47"/>
    </row>
    <row r="240" spans="2:8" ht="33" customHeight="1" collapsed="1" x14ac:dyDescent="0.25">
      <c r="B240" s="145" t="s">
        <v>1393</v>
      </c>
      <c r="C240" s="204"/>
      <c r="D240" s="204"/>
      <c r="E240" s="204"/>
      <c r="F240" s="348"/>
      <c r="G240" s="348"/>
      <c r="H240" s="349"/>
    </row>
    <row r="241" spans="2:8" ht="15.75" customHeight="1" x14ac:dyDescent="0.25">
      <c r="B241" s="122" t="s">
        <v>187</v>
      </c>
      <c r="C241" s="123"/>
      <c r="D241" s="124"/>
      <c r="E241" s="195" t="s">
        <v>1385</v>
      </c>
      <c r="F241" s="196"/>
      <c r="G241" s="196"/>
      <c r="H241" s="197"/>
    </row>
    <row r="242" spans="2:8" ht="15.75" customHeight="1" x14ac:dyDescent="0.25">
      <c r="B242" s="122" t="s">
        <v>186</v>
      </c>
      <c r="C242" s="123"/>
      <c r="D242" s="124"/>
      <c r="E242" s="195" t="s">
        <v>1385</v>
      </c>
      <c r="F242" s="196"/>
      <c r="G242" s="196"/>
      <c r="H242" s="197"/>
    </row>
    <row r="243" spans="2:8" ht="31.5" customHeight="1" x14ac:dyDescent="0.25">
      <c r="B243" s="128" t="s">
        <v>26</v>
      </c>
      <c r="C243" s="128"/>
      <c r="D243" s="128"/>
      <c r="E243" s="195" t="s">
        <v>1391</v>
      </c>
      <c r="F243" s="196"/>
      <c r="G243" s="196"/>
      <c r="H243" s="197"/>
    </row>
    <row r="244" spans="2:8" ht="71.25" customHeight="1" x14ac:dyDescent="0.25">
      <c r="B244" s="122" t="s">
        <v>27</v>
      </c>
      <c r="C244" s="123"/>
      <c r="D244" s="124"/>
      <c r="E244" s="195" t="s">
        <v>1392</v>
      </c>
      <c r="F244" s="196"/>
      <c r="G244" s="196"/>
      <c r="H244" s="197"/>
    </row>
    <row r="245" spans="2:8" ht="16.5" x14ac:dyDescent="0.25">
      <c r="B245" s="129" t="s">
        <v>188</v>
      </c>
      <c r="C245" s="129"/>
      <c r="D245" s="129"/>
      <c r="E245" s="129"/>
      <c r="F245" s="129"/>
      <c r="G245" s="129"/>
      <c r="H245" s="129"/>
    </row>
    <row r="246" spans="2:8" ht="16.5" x14ac:dyDescent="0.25">
      <c r="B246" s="130"/>
      <c r="C246" s="131"/>
      <c r="D246" s="131"/>
      <c r="E246" s="131"/>
      <c r="F246" s="131"/>
      <c r="G246" s="131"/>
      <c r="H246" s="132"/>
    </row>
    <row r="247" spans="2:8" ht="12" hidden="1" customHeight="1" outlineLevel="1" x14ac:dyDescent="0.25">
      <c r="B247" s="42"/>
      <c r="C247" s="43"/>
      <c r="D247" s="43"/>
      <c r="E247" s="43"/>
      <c r="F247" s="43"/>
      <c r="G247" s="43"/>
      <c r="H247" s="44"/>
    </row>
    <row r="248" spans="2:8" ht="15.75" hidden="1" customHeight="1" outlineLevel="1" x14ac:dyDescent="0.25">
      <c r="B248" s="122" t="s">
        <v>187</v>
      </c>
      <c r="C248" s="123"/>
      <c r="D248" s="124"/>
      <c r="E248" s="125"/>
      <c r="F248" s="126"/>
      <c r="G248" s="126"/>
      <c r="H248" s="127"/>
    </row>
    <row r="249" spans="2:8" ht="15.75" hidden="1" customHeight="1" outlineLevel="1" x14ac:dyDescent="0.25">
      <c r="B249" s="122" t="s">
        <v>186</v>
      </c>
      <c r="C249" s="123"/>
      <c r="D249" s="124"/>
      <c r="E249" s="125"/>
      <c r="F249" s="126"/>
      <c r="G249" s="126"/>
      <c r="H249" s="127"/>
    </row>
    <row r="250" spans="2:8" ht="15.75" hidden="1" customHeight="1" outlineLevel="1" x14ac:dyDescent="0.25">
      <c r="B250" s="128" t="s">
        <v>26</v>
      </c>
      <c r="C250" s="128"/>
      <c r="D250" s="128"/>
      <c r="E250" s="125"/>
      <c r="F250" s="126"/>
      <c r="G250" s="126"/>
      <c r="H250" s="127"/>
    </row>
    <row r="251" spans="2:8" ht="16.5" hidden="1" outlineLevel="1" x14ac:dyDescent="0.25">
      <c r="B251" s="122" t="s">
        <v>27</v>
      </c>
      <c r="C251" s="123"/>
      <c r="D251" s="124"/>
      <c r="E251" s="125"/>
      <c r="F251" s="126"/>
      <c r="G251" s="126"/>
      <c r="H251" s="127"/>
    </row>
    <row r="252" spans="2:8" ht="15.75" hidden="1" customHeight="1" outlineLevel="1" x14ac:dyDescent="0.25">
      <c r="B252" s="129" t="s">
        <v>188</v>
      </c>
      <c r="C252" s="129"/>
      <c r="D252" s="129"/>
      <c r="E252" s="129"/>
      <c r="F252" s="129"/>
      <c r="G252" s="129"/>
      <c r="H252" s="129"/>
    </row>
    <row r="253" spans="2:8" ht="16.5" hidden="1" outlineLevel="1" x14ac:dyDescent="0.25">
      <c r="B253" s="198"/>
      <c r="C253" s="199"/>
      <c r="D253" s="199"/>
      <c r="E253" s="199"/>
      <c r="F253" s="199"/>
      <c r="G253" s="199"/>
      <c r="H253" s="200"/>
    </row>
    <row r="254" spans="2:8" ht="12" customHeight="1" collapsed="1" x14ac:dyDescent="0.25">
      <c r="B254" s="42"/>
      <c r="C254" s="43"/>
      <c r="D254" s="43"/>
      <c r="E254" s="43"/>
      <c r="F254" s="43"/>
      <c r="G254" s="43"/>
      <c r="H254" s="44"/>
    </row>
    <row r="255" spans="2:8" ht="15.75" hidden="1" customHeight="1" outlineLevel="1" collapsed="1" x14ac:dyDescent="0.25">
      <c r="B255" s="201" t="s">
        <v>187</v>
      </c>
      <c r="C255" s="202"/>
      <c r="D255" s="203"/>
      <c r="E255" s="125"/>
      <c r="F255" s="126"/>
      <c r="G255" s="126"/>
      <c r="H255" s="127"/>
    </row>
    <row r="256" spans="2:8" ht="15.75" hidden="1" customHeight="1" outlineLevel="1" x14ac:dyDescent="0.25">
      <c r="B256" s="122" t="s">
        <v>186</v>
      </c>
      <c r="C256" s="123"/>
      <c r="D256" s="124"/>
      <c r="E256" s="125"/>
      <c r="F256" s="126"/>
      <c r="G256" s="126"/>
      <c r="H256" s="127"/>
    </row>
    <row r="257" spans="2:10" ht="16.5" hidden="1" outlineLevel="1" x14ac:dyDescent="0.25">
      <c r="B257" s="128" t="s">
        <v>26</v>
      </c>
      <c r="C257" s="128"/>
      <c r="D257" s="128"/>
      <c r="E257" s="125"/>
      <c r="F257" s="126"/>
      <c r="G257" s="126"/>
      <c r="H257" s="127"/>
    </row>
    <row r="258" spans="2:10" ht="16.5" hidden="1" outlineLevel="1" x14ac:dyDescent="0.25">
      <c r="B258" s="122" t="s">
        <v>27</v>
      </c>
      <c r="C258" s="123"/>
      <c r="D258" s="124"/>
      <c r="E258" s="125"/>
      <c r="F258" s="126"/>
      <c r="G258" s="126"/>
      <c r="H258" s="127"/>
    </row>
    <row r="259" spans="2:10" ht="16.5" hidden="1" outlineLevel="1" x14ac:dyDescent="0.25">
      <c r="B259" s="129" t="s">
        <v>188</v>
      </c>
      <c r="C259" s="129"/>
      <c r="D259" s="129"/>
      <c r="E259" s="129"/>
      <c r="F259" s="129"/>
      <c r="G259" s="129"/>
      <c r="H259" s="129"/>
    </row>
    <row r="260" spans="2:10" ht="16.5" hidden="1" outlineLevel="1" x14ac:dyDescent="0.25">
      <c r="B260" s="198"/>
      <c r="C260" s="199"/>
      <c r="D260" s="199"/>
      <c r="E260" s="199"/>
      <c r="F260" s="199"/>
      <c r="G260" s="199"/>
      <c r="H260" s="200"/>
    </row>
    <row r="261" spans="2:10" ht="12" hidden="1" customHeight="1" outlineLevel="1" x14ac:dyDescent="0.25">
      <c r="B261" s="45"/>
      <c r="C261" s="46"/>
      <c r="D261" s="46"/>
      <c r="E261" s="46"/>
      <c r="F261" s="46"/>
      <c r="G261" s="46"/>
      <c r="H261" s="47"/>
    </row>
    <row r="262" spans="2:10" ht="16.5" collapsed="1" x14ac:dyDescent="0.25">
      <c r="B262" s="31"/>
      <c r="C262" s="32"/>
      <c r="D262" s="32"/>
      <c r="E262" s="32"/>
      <c r="F262" s="32"/>
      <c r="G262" s="32"/>
      <c r="H262" s="32"/>
    </row>
    <row r="263" spans="2:10" ht="100.5" customHeight="1" x14ac:dyDescent="0.25">
      <c r="B263" s="145" t="s">
        <v>1396</v>
      </c>
      <c r="C263" s="204"/>
      <c r="D263" s="204"/>
      <c r="E263" s="204"/>
      <c r="F263" s="205"/>
      <c r="G263" s="206" t="s">
        <v>1394</v>
      </c>
      <c r="H263" s="207"/>
    </row>
    <row r="264" spans="2:10" ht="16.5" x14ac:dyDescent="0.25">
      <c r="B264" s="122" t="s">
        <v>206</v>
      </c>
      <c r="C264" s="123"/>
      <c r="D264" s="124"/>
      <c r="E264" s="195" t="s">
        <v>1397</v>
      </c>
      <c r="F264" s="196"/>
      <c r="G264" s="196"/>
      <c r="H264" s="197"/>
    </row>
    <row r="265" spans="2:10" ht="55.5" customHeight="1" x14ac:dyDescent="0.25">
      <c r="B265" s="122" t="s">
        <v>187</v>
      </c>
      <c r="C265" s="123"/>
      <c r="D265" s="124"/>
      <c r="E265" s="195" t="s">
        <v>1398</v>
      </c>
      <c r="F265" s="196"/>
      <c r="G265" s="196"/>
      <c r="H265" s="197"/>
    </row>
    <row r="266" spans="2:10" ht="72" customHeight="1" x14ac:dyDescent="0.25">
      <c r="B266" s="122" t="s">
        <v>186</v>
      </c>
      <c r="C266" s="123"/>
      <c r="D266" s="124"/>
      <c r="E266" s="195" t="s">
        <v>1399</v>
      </c>
      <c r="F266" s="196"/>
      <c r="G266" s="196"/>
      <c r="H266" s="197"/>
    </row>
    <row r="267" spans="2:10" ht="35.25" customHeight="1" x14ac:dyDescent="0.25">
      <c r="B267" s="128" t="s">
        <v>26</v>
      </c>
      <c r="C267" s="128"/>
      <c r="D267" s="128"/>
      <c r="E267" s="195" t="s">
        <v>1400</v>
      </c>
      <c r="F267" s="196"/>
      <c r="G267" s="196"/>
      <c r="H267" s="197"/>
    </row>
    <row r="268" spans="2:10" ht="77.25" customHeight="1" x14ac:dyDescent="0.25">
      <c r="B268" s="122" t="s">
        <v>27</v>
      </c>
      <c r="C268" s="123"/>
      <c r="D268" s="124"/>
      <c r="E268" s="195" t="s">
        <v>1392</v>
      </c>
      <c r="F268" s="196"/>
      <c r="G268" s="196"/>
      <c r="H268" s="197"/>
    </row>
    <row r="269" spans="2:10" ht="16.5" x14ac:dyDescent="0.25">
      <c r="B269" s="129" t="s">
        <v>188</v>
      </c>
      <c r="C269" s="129"/>
      <c r="D269" s="129"/>
      <c r="E269" s="129"/>
      <c r="F269" s="129"/>
      <c r="G269" s="129"/>
      <c r="H269" s="129"/>
    </row>
    <row r="270" spans="2:10" ht="16.5" x14ac:dyDescent="0.25">
      <c r="B270" s="130"/>
      <c r="C270" s="131"/>
      <c r="D270" s="131"/>
      <c r="E270" s="131"/>
      <c r="F270" s="131"/>
      <c r="G270" s="131"/>
      <c r="H270" s="132"/>
    </row>
    <row r="271" spans="2:10" ht="36.75" customHeight="1" x14ac:dyDescent="0.25">
      <c r="B271" s="133" t="s">
        <v>29</v>
      </c>
      <c r="C271" s="134"/>
      <c r="D271" s="134"/>
      <c r="E271" s="134"/>
      <c r="F271" s="135"/>
      <c r="G271" s="307" t="s">
        <v>1401</v>
      </c>
      <c r="H271" s="308"/>
    </row>
    <row r="272" spans="2:10" ht="12" hidden="1" customHeight="1" outlineLevel="1" collapsed="1" x14ac:dyDescent="0.25">
      <c r="B272" s="42"/>
      <c r="C272" s="43"/>
      <c r="D272" s="43"/>
      <c r="E272" s="43"/>
      <c r="F272" s="43"/>
      <c r="G272" s="43"/>
      <c r="H272" s="44"/>
      <c r="I272" s="114"/>
      <c r="J272" s="114"/>
    </row>
    <row r="273" spans="2:10" ht="16.5" hidden="1" outlineLevel="1" x14ac:dyDescent="0.25">
      <c r="B273" s="122" t="s">
        <v>206</v>
      </c>
      <c r="C273" s="123"/>
      <c r="D273" s="124"/>
      <c r="E273" s="125"/>
      <c r="F273" s="126"/>
      <c r="G273" s="126"/>
      <c r="H273" s="127"/>
      <c r="I273" s="114"/>
      <c r="J273" s="114"/>
    </row>
    <row r="274" spans="2:10" ht="15.75" hidden="1" customHeight="1" outlineLevel="1" x14ac:dyDescent="0.25">
      <c r="B274" s="122" t="s">
        <v>187</v>
      </c>
      <c r="C274" s="123"/>
      <c r="D274" s="124"/>
      <c r="E274" s="125"/>
      <c r="F274" s="126"/>
      <c r="G274" s="126"/>
      <c r="H274" s="127"/>
      <c r="I274" s="114"/>
      <c r="J274" s="114"/>
    </row>
    <row r="275" spans="2:10" ht="15.75" hidden="1" customHeight="1" outlineLevel="1" x14ac:dyDescent="0.25">
      <c r="B275" s="122" t="s">
        <v>186</v>
      </c>
      <c r="C275" s="123"/>
      <c r="D275" s="124"/>
      <c r="E275" s="125"/>
      <c r="F275" s="126"/>
      <c r="G275" s="126"/>
      <c r="H275" s="127"/>
      <c r="I275" s="114"/>
      <c r="J275" s="114"/>
    </row>
    <row r="276" spans="2:10" ht="16.5" hidden="1" outlineLevel="1" x14ac:dyDescent="0.25">
      <c r="B276" s="128" t="s">
        <v>26</v>
      </c>
      <c r="C276" s="128"/>
      <c r="D276" s="128"/>
      <c r="E276" s="125"/>
      <c r="F276" s="126"/>
      <c r="G276" s="126"/>
      <c r="H276" s="127"/>
      <c r="I276" s="114"/>
      <c r="J276" s="114"/>
    </row>
    <row r="277" spans="2:10" ht="16.5" hidden="1" outlineLevel="1" x14ac:dyDescent="0.25">
      <c r="B277" s="122" t="s">
        <v>27</v>
      </c>
      <c r="C277" s="123"/>
      <c r="D277" s="124"/>
      <c r="E277" s="125"/>
      <c r="F277" s="126"/>
      <c r="G277" s="126"/>
      <c r="H277" s="127"/>
      <c r="I277" s="114"/>
      <c r="J277" s="114"/>
    </row>
    <row r="278" spans="2:10" ht="16.5" hidden="1" outlineLevel="1" x14ac:dyDescent="0.25">
      <c r="B278" s="129" t="s">
        <v>188</v>
      </c>
      <c r="C278" s="129"/>
      <c r="D278" s="129"/>
      <c r="E278" s="129"/>
      <c r="F278" s="129"/>
      <c r="G278" s="129"/>
      <c r="H278" s="129"/>
      <c r="I278" s="114"/>
      <c r="J278" s="114"/>
    </row>
    <row r="279" spans="2:10" ht="16.5" hidden="1" outlineLevel="1" x14ac:dyDescent="0.25">
      <c r="B279" s="130"/>
      <c r="C279" s="131"/>
      <c r="D279" s="131"/>
      <c r="E279" s="131"/>
      <c r="F279" s="131"/>
      <c r="G279" s="131"/>
      <c r="H279" s="132"/>
      <c r="I279" s="114"/>
      <c r="J279" s="114"/>
    </row>
    <row r="280" spans="2:10" ht="16.5" hidden="1" outlineLevel="1" x14ac:dyDescent="0.25">
      <c r="B280" s="133" t="s">
        <v>29</v>
      </c>
      <c r="C280" s="134"/>
      <c r="D280" s="134"/>
      <c r="E280" s="134"/>
      <c r="F280" s="135"/>
      <c r="G280" s="136"/>
      <c r="H280" s="137"/>
      <c r="I280" s="114"/>
      <c r="J280" s="114"/>
    </row>
    <row r="281" spans="2:10" ht="12" customHeight="1" collapsed="1" x14ac:dyDescent="0.25">
      <c r="B281" s="42"/>
      <c r="C281" s="43"/>
      <c r="D281" s="43"/>
      <c r="E281" s="43"/>
      <c r="F281" s="43"/>
      <c r="G281" s="43"/>
      <c r="H281" s="44"/>
      <c r="I281" s="114"/>
      <c r="J281" s="114"/>
    </row>
    <row r="282" spans="2:10" ht="16.5" hidden="1" outlineLevel="1" x14ac:dyDescent="0.25">
      <c r="B282" s="122" t="s">
        <v>206</v>
      </c>
      <c r="C282" s="123"/>
      <c r="D282" s="124"/>
      <c r="E282" s="125"/>
      <c r="F282" s="126"/>
      <c r="G282" s="126"/>
      <c r="H282" s="127"/>
      <c r="I282" s="114"/>
      <c r="J282" s="114"/>
    </row>
    <row r="283" spans="2:10" ht="15.75" hidden="1" customHeight="1" outlineLevel="1" x14ac:dyDescent="0.25">
      <c r="B283" s="122" t="s">
        <v>187</v>
      </c>
      <c r="C283" s="123"/>
      <c r="D283" s="124"/>
      <c r="E283" s="125"/>
      <c r="F283" s="126"/>
      <c r="G283" s="126"/>
      <c r="H283" s="127"/>
      <c r="I283" s="114"/>
      <c r="J283" s="114"/>
    </row>
    <row r="284" spans="2:10" ht="15.75" hidden="1" customHeight="1" outlineLevel="1" x14ac:dyDescent="0.25">
      <c r="B284" s="122" t="s">
        <v>186</v>
      </c>
      <c r="C284" s="123"/>
      <c r="D284" s="124"/>
      <c r="E284" s="125"/>
      <c r="F284" s="126"/>
      <c r="G284" s="126"/>
      <c r="H284" s="127"/>
      <c r="I284" s="114"/>
      <c r="J284" s="114"/>
    </row>
    <row r="285" spans="2:10" ht="16.5" hidden="1" outlineLevel="1" x14ac:dyDescent="0.25">
      <c r="B285" s="128" t="s">
        <v>26</v>
      </c>
      <c r="C285" s="128"/>
      <c r="D285" s="128"/>
      <c r="E285" s="125"/>
      <c r="F285" s="126"/>
      <c r="G285" s="126"/>
      <c r="H285" s="127"/>
      <c r="I285" s="114"/>
      <c r="J285" s="114"/>
    </row>
    <row r="286" spans="2:10" ht="16.5" hidden="1" outlineLevel="1" x14ac:dyDescent="0.25">
      <c r="B286" s="122" t="s">
        <v>27</v>
      </c>
      <c r="C286" s="123"/>
      <c r="D286" s="124"/>
      <c r="E286" s="125"/>
      <c r="F286" s="126"/>
      <c r="G286" s="126"/>
      <c r="H286" s="127"/>
      <c r="I286" s="114"/>
      <c r="J286" s="114"/>
    </row>
    <row r="287" spans="2:10" ht="16.5" hidden="1" outlineLevel="1" x14ac:dyDescent="0.25">
      <c r="B287" s="129" t="s">
        <v>188</v>
      </c>
      <c r="C287" s="129"/>
      <c r="D287" s="129"/>
      <c r="E287" s="129"/>
      <c r="F287" s="129"/>
      <c r="G287" s="129"/>
      <c r="H287" s="129"/>
      <c r="I287" s="114"/>
      <c r="J287" s="114"/>
    </row>
    <row r="288" spans="2:10" ht="16.5" hidden="1" outlineLevel="1" x14ac:dyDescent="0.25">
      <c r="B288" s="130"/>
      <c r="C288" s="131"/>
      <c r="D288" s="131"/>
      <c r="E288" s="131"/>
      <c r="F288" s="131"/>
      <c r="G288" s="131"/>
      <c r="H288" s="132"/>
      <c r="I288" s="114"/>
      <c r="J288" s="114"/>
    </row>
    <row r="289" spans="2:11" ht="16.5" hidden="1" outlineLevel="1" x14ac:dyDescent="0.25">
      <c r="B289" s="133" t="s">
        <v>29</v>
      </c>
      <c r="C289" s="134"/>
      <c r="D289" s="134"/>
      <c r="E289" s="134"/>
      <c r="F289" s="135"/>
      <c r="G289" s="136"/>
      <c r="H289" s="137"/>
      <c r="I289" s="114"/>
      <c r="J289" s="114"/>
    </row>
    <row r="290" spans="2:11" ht="15.75" collapsed="1" thickBot="1" x14ac:dyDescent="0.3">
      <c r="B290" s="38"/>
      <c r="C290" s="38"/>
      <c r="D290" s="38"/>
      <c r="E290" s="32"/>
      <c r="F290" s="32"/>
      <c r="G290" s="32"/>
      <c r="H290" s="32"/>
    </row>
    <row r="291" spans="2:11" ht="17.25" thickBot="1" x14ac:dyDescent="0.3">
      <c r="B291" s="311" t="s">
        <v>30</v>
      </c>
      <c r="C291" s="312"/>
      <c r="D291" s="312"/>
      <c r="E291" s="312"/>
      <c r="F291" s="312"/>
      <c r="G291" s="312"/>
      <c r="H291" s="313"/>
    </row>
    <row r="292" spans="2:11" ht="16.5" x14ac:dyDescent="0.25">
      <c r="B292" s="314" t="s">
        <v>31</v>
      </c>
      <c r="C292" s="314"/>
      <c r="D292" s="314"/>
      <c r="E292" s="314"/>
      <c r="F292" s="314"/>
      <c r="G292" s="314"/>
      <c r="H292" s="314"/>
    </row>
    <row r="293" spans="2:11" ht="60" customHeight="1" x14ac:dyDescent="0.25">
      <c r="B293" s="304" t="s">
        <v>32</v>
      </c>
      <c r="C293" s="315"/>
      <c r="D293" s="315"/>
      <c r="E293" s="315"/>
      <c r="F293" s="315"/>
      <c r="G293" s="315"/>
      <c r="H293" s="316"/>
      <c r="K293" s="98">
        <f>LEN(B293)</f>
        <v>497</v>
      </c>
    </row>
    <row r="294" spans="2:11" ht="16.5" x14ac:dyDescent="0.25">
      <c r="B294" s="260" t="s">
        <v>33</v>
      </c>
      <c r="C294" s="260"/>
      <c r="D294" s="260"/>
      <c r="E294" s="260"/>
      <c r="F294" s="260"/>
      <c r="G294" s="260"/>
      <c r="H294" s="260"/>
    </row>
    <row r="295" spans="2:11" ht="59.25" customHeight="1" x14ac:dyDescent="0.25">
      <c r="B295" s="304" t="s">
        <v>34</v>
      </c>
      <c r="C295" s="305"/>
      <c r="D295" s="305"/>
      <c r="E295" s="305"/>
      <c r="F295" s="305"/>
      <c r="G295" s="305"/>
      <c r="H295" s="306"/>
      <c r="K295" s="98">
        <f>LEN(B295)</f>
        <v>334</v>
      </c>
    </row>
    <row r="296" spans="2:11" ht="16.5" x14ac:dyDescent="0.25">
      <c r="B296" s="260" t="s">
        <v>35</v>
      </c>
      <c r="C296" s="260"/>
      <c r="D296" s="260"/>
      <c r="E296" s="260"/>
      <c r="F296" s="260"/>
      <c r="G296" s="260"/>
      <c r="H296" s="260"/>
    </row>
    <row r="297" spans="2:11" ht="54.75" customHeight="1" x14ac:dyDescent="0.25">
      <c r="B297" s="304" t="s">
        <v>36</v>
      </c>
      <c r="C297" s="305"/>
      <c r="D297" s="305"/>
      <c r="E297" s="305"/>
      <c r="F297" s="305"/>
      <c r="G297" s="305"/>
      <c r="H297" s="306"/>
    </row>
    <row r="298" spans="2:11" ht="16.5" x14ac:dyDescent="0.25">
      <c r="B298" s="260" t="s">
        <v>37</v>
      </c>
      <c r="C298" s="260"/>
      <c r="D298" s="260"/>
      <c r="E298" s="260"/>
      <c r="F298" s="260"/>
      <c r="G298" s="260"/>
      <c r="H298" s="260"/>
      <c r="I298" s="5"/>
      <c r="J298" s="5"/>
    </row>
    <row r="299" spans="2:11" ht="68.25" customHeight="1" x14ac:dyDescent="0.25">
      <c r="B299" s="304" t="s">
        <v>38</v>
      </c>
      <c r="C299" s="305"/>
      <c r="D299" s="305"/>
      <c r="E299" s="305"/>
      <c r="F299" s="305"/>
      <c r="G299" s="305"/>
      <c r="H299" s="306"/>
      <c r="K299" s="98">
        <f>LEN(B299)</f>
        <v>540</v>
      </c>
    </row>
    <row r="300" spans="2:11" ht="16.5" x14ac:dyDescent="0.25">
      <c r="B300" s="260" t="s">
        <v>39</v>
      </c>
      <c r="C300" s="260"/>
      <c r="D300" s="260"/>
      <c r="E300" s="260"/>
      <c r="F300" s="260"/>
      <c r="G300" s="260"/>
      <c r="H300" s="260"/>
    </row>
    <row r="301" spans="2:11" ht="66.75" customHeight="1" x14ac:dyDescent="0.25">
      <c r="B301" s="304" t="s">
        <v>40</v>
      </c>
      <c r="C301" s="305"/>
      <c r="D301" s="305"/>
      <c r="E301" s="305"/>
      <c r="F301" s="305"/>
      <c r="G301" s="305"/>
      <c r="H301" s="306"/>
    </row>
    <row r="302" spans="2:11" ht="16.5" x14ac:dyDescent="0.25">
      <c r="B302" s="260" t="s">
        <v>41</v>
      </c>
      <c r="C302" s="260"/>
      <c r="D302" s="260"/>
      <c r="E302" s="260"/>
      <c r="F302" s="260"/>
      <c r="G302" s="260"/>
      <c r="H302" s="260"/>
    </row>
    <row r="303" spans="2:11" ht="57.75" customHeight="1" x14ac:dyDescent="0.25">
      <c r="B303" s="304" t="s">
        <v>1402</v>
      </c>
      <c r="C303" s="305"/>
      <c r="D303" s="305"/>
      <c r="E303" s="305"/>
      <c r="F303" s="305"/>
      <c r="G303" s="305"/>
      <c r="H303" s="306"/>
      <c r="K303" s="98">
        <f>LEN(B303)</f>
        <v>211</v>
      </c>
    </row>
    <row r="304" spans="2:11" ht="16.5" thickBot="1" x14ac:dyDescent="0.3">
      <c r="B304" s="17"/>
      <c r="C304" s="11"/>
      <c r="D304" s="11"/>
      <c r="E304" s="11"/>
      <c r="F304" s="11"/>
      <c r="G304" s="11"/>
      <c r="H304" s="11"/>
    </row>
    <row r="305" spans="2:10" ht="36" customHeight="1" thickBot="1" x14ac:dyDescent="0.3">
      <c r="B305" s="309" t="s">
        <v>1405</v>
      </c>
      <c r="C305" s="310"/>
      <c r="D305" s="277"/>
      <c r="E305" s="277"/>
      <c r="F305" s="310"/>
      <c r="G305" s="310"/>
      <c r="H305" s="278"/>
    </row>
    <row r="306" spans="2:10" ht="141" customHeight="1" x14ac:dyDescent="0.25">
      <c r="B306" s="261" t="s">
        <v>1325</v>
      </c>
      <c r="C306" s="262"/>
      <c r="D306" s="291" t="s">
        <v>1403</v>
      </c>
      <c r="E306" s="292"/>
      <c r="F306" s="261" t="s">
        <v>572</v>
      </c>
      <c r="G306" s="262"/>
      <c r="H306" s="120" t="s">
        <v>1404</v>
      </c>
    </row>
    <row r="307" spans="2:10" ht="21" customHeight="1" x14ac:dyDescent="0.25">
      <c r="B307" s="261" t="s">
        <v>1406</v>
      </c>
      <c r="C307" s="298"/>
      <c r="D307" s="298"/>
      <c r="E307" s="298"/>
      <c r="F307" s="298"/>
      <c r="G307" s="352"/>
      <c r="H307" s="353"/>
    </row>
    <row r="308" spans="2:10" ht="22.5" customHeight="1" x14ac:dyDescent="0.25">
      <c r="B308" s="293" t="s">
        <v>1407</v>
      </c>
      <c r="C308" s="294"/>
      <c r="D308" s="294"/>
      <c r="E308" s="294"/>
      <c r="F308" s="294"/>
      <c r="G308" s="294"/>
      <c r="H308" s="295"/>
      <c r="I308" s="4"/>
    </row>
    <row r="309" spans="2:10" ht="27.75" hidden="1" customHeight="1" outlineLevel="1" x14ac:dyDescent="0.25">
      <c r="B309" s="261" t="s">
        <v>1325</v>
      </c>
      <c r="C309" s="262"/>
      <c r="D309" s="296"/>
      <c r="E309" s="297"/>
      <c r="F309" s="261" t="s">
        <v>572</v>
      </c>
      <c r="G309" s="262"/>
      <c r="H309" s="85"/>
      <c r="I309" s="27"/>
      <c r="J309" s="27"/>
    </row>
    <row r="310" spans="2:10" ht="15.75" hidden="1" customHeight="1" outlineLevel="1" x14ac:dyDescent="0.25">
      <c r="B310" s="261" t="s">
        <v>1284</v>
      </c>
      <c r="C310" s="298"/>
      <c r="D310" s="298"/>
      <c r="E310" s="298"/>
      <c r="F310" s="298"/>
      <c r="G310" s="48"/>
      <c r="H310" s="49"/>
      <c r="I310" s="27"/>
      <c r="J310" s="27"/>
    </row>
    <row r="311" spans="2:10" ht="16.5" hidden="1" outlineLevel="1" x14ac:dyDescent="0.25">
      <c r="B311" s="299"/>
      <c r="C311" s="300"/>
      <c r="D311" s="300"/>
      <c r="E311" s="300"/>
      <c r="F311" s="300"/>
      <c r="G311" s="300"/>
      <c r="H311" s="301"/>
      <c r="I311" s="27"/>
      <c r="J311" s="27"/>
    </row>
    <row r="312" spans="2:10" ht="16.5" collapsed="1" x14ac:dyDescent="0.25">
      <c r="B312" s="83"/>
      <c r="C312" s="83"/>
      <c r="D312" s="83"/>
      <c r="E312" s="83"/>
      <c r="F312" s="83"/>
      <c r="G312" s="83"/>
      <c r="H312" s="83"/>
      <c r="I312" s="27"/>
      <c r="J312" s="27"/>
    </row>
    <row r="313" spans="2:10" ht="27.75" hidden="1" customHeight="1" outlineLevel="1" x14ac:dyDescent="0.25">
      <c r="B313" s="261" t="s">
        <v>1325</v>
      </c>
      <c r="C313" s="262"/>
      <c r="D313" s="302"/>
      <c r="E313" s="303"/>
      <c r="F313" s="261" t="s">
        <v>572</v>
      </c>
      <c r="G313" s="262"/>
      <c r="H313" s="84"/>
      <c r="I313" s="27"/>
      <c r="J313" s="27"/>
    </row>
    <row r="314" spans="2:10" ht="15.75" hidden="1" customHeight="1" outlineLevel="1" x14ac:dyDescent="0.25">
      <c r="B314" s="261" t="s">
        <v>1284</v>
      </c>
      <c r="C314" s="298"/>
      <c r="D314" s="298"/>
      <c r="E314" s="298"/>
      <c r="F314" s="298"/>
      <c r="G314" s="48"/>
      <c r="H314" s="49"/>
      <c r="I314" s="27"/>
      <c r="J314" s="27"/>
    </row>
    <row r="315" spans="2:10" ht="16.5" hidden="1" outlineLevel="1" x14ac:dyDescent="0.25">
      <c r="B315" s="299"/>
      <c r="C315" s="300"/>
      <c r="D315" s="300"/>
      <c r="E315" s="300"/>
      <c r="F315" s="300"/>
      <c r="G315" s="300"/>
      <c r="H315" s="301"/>
      <c r="I315" s="27"/>
      <c r="J315" s="27"/>
    </row>
    <row r="316" spans="2:10" ht="16.5" collapsed="1" thickBot="1" x14ac:dyDescent="0.3">
      <c r="B316" s="3"/>
    </row>
    <row r="317" spans="2:10" ht="17.25" thickBot="1" x14ac:dyDescent="0.3">
      <c r="B317" s="276" t="s">
        <v>42</v>
      </c>
      <c r="C317" s="277"/>
      <c r="D317" s="277"/>
      <c r="E317" s="277"/>
      <c r="F317" s="277"/>
      <c r="G317" s="277"/>
      <c r="H317" s="278"/>
    </row>
    <row r="318" spans="2:10" ht="120" customHeight="1" x14ac:dyDescent="0.25">
      <c r="B318" s="354" t="s">
        <v>1411</v>
      </c>
      <c r="C318" s="355"/>
      <c r="D318" s="355"/>
      <c r="E318" s="355"/>
      <c r="F318" s="355"/>
      <c r="G318" s="356"/>
      <c r="H318" s="357"/>
    </row>
    <row r="319" spans="2:10" ht="15.75" customHeight="1" x14ac:dyDescent="0.25">
      <c r="B319" s="213" t="s">
        <v>570</v>
      </c>
      <c r="C319" s="213"/>
      <c r="D319" s="196" t="s">
        <v>1408</v>
      </c>
      <c r="E319" s="196"/>
      <c r="F319" s="196"/>
      <c r="G319" s="196"/>
      <c r="H319" s="197"/>
      <c r="J319" t="str">
        <f>LEFT(D319,1)</f>
        <v>V</v>
      </c>
    </row>
    <row r="320" spans="2:10" ht="33" x14ac:dyDescent="0.25">
      <c r="B320" s="133" t="s">
        <v>43</v>
      </c>
      <c r="C320" s="284"/>
      <c r="D320" s="271" t="s">
        <v>44</v>
      </c>
      <c r="E320" s="272"/>
      <c r="F320" s="271" t="s">
        <v>45</v>
      </c>
      <c r="G320" s="272"/>
      <c r="H320" s="50" t="s">
        <v>46</v>
      </c>
    </row>
    <row r="321" spans="2:13" ht="170.25" customHeight="1" x14ac:dyDescent="0.25">
      <c r="B321" s="250" t="s">
        <v>1408</v>
      </c>
      <c r="C321" s="288"/>
      <c r="D321" s="289" t="s">
        <v>1409</v>
      </c>
      <c r="E321" s="290"/>
      <c r="F321" s="289" t="s">
        <v>1409</v>
      </c>
      <c r="G321" s="290"/>
      <c r="H321" s="121" t="s">
        <v>1410</v>
      </c>
      <c r="J321" t="str">
        <f>LEFT(B321,1)</f>
        <v>V</v>
      </c>
      <c r="K321" s="30" t="str">
        <f>IF(B321="","",IF(J321=$J$319,"","Vyberte zo zoznamu projektovú aktivitu, ktorá spadá pod zvolený typ aktivity (rovnaké začiatočné písmená)"))</f>
        <v/>
      </c>
      <c r="M321" s="28"/>
    </row>
    <row r="322" spans="2:13" ht="16.5" customHeight="1" x14ac:dyDescent="0.25">
      <c r="B322" s="133" t="s">
        <v>43</v>
      </c>
      <c r="C322" s="284"/>
      <c r="D322" s="271" t="s">
        <v>44</v>
      </c>
      <c r="E322" s="272"/>
      <c r="F322" s="271" t="s">
        <v>45</v>
      </c>
      <c r="G322" s="272"/>
      <c r="H322" s="50" t="s">
        <v>46</v>
      </c>
    </row>
    <row r="323" spans="2:13" ht="16.5" x14ac:dyDescent="0.25">
      <c r="B323" s="219"/>
      <c r="C323" s="285"/>
      <c r="D323" s="286"/>
      <c r="E323" s="287"/>
      <c r="F323" s="286"/>
      <c r="G323" s="287"/>
      <c r="H323" s="77"/>
      <c r="J323" t="str">
        <f>LEFT(B323,1)</f>
        <v/>
      </c>
      <c r="K323" s="30" t="str">
        <f>IF(B323="","",IF(J323=$J$319,"","Vyberte zo zoznamu projektovú aktivitu, ktorá spadá pod zvolený typ aktivity (rovnaké začiatočné písmená)"))</f>
        <v/>
      </c>
    </row>
    <row r="324" spans="2:13" ht="16.5" hidden="1" customHeight="1" outlineLevel="1" x14ac:dyDescent="0.25">
      <c r="B324" s="133" t="s">
        <v>43</v>
      </c>
      <c r="C324" s="284"/>
      <c r="D324" s="271" t="s">
        <v>44</v>
      </c>
      <c r="E324" s="272"/>
      <c r="F324" s="271" t="s">
        <v>45</v>
      </c>
      <c r="G324" s="272"/>
      <c r="H324" s="50" t="s">
        <v>46</v>
      </c>
      <c r="I324" s="27"/>
      <c r="J324" s="27"/>
    </row>
    <row r="325" spans="2:13" ht="16.5" hidden="1" outlineLevel="1" x14ac:dyDescent="0.25">
      <c r="B325" s="219"/>
      <c r="C325" s="285"/>
      <c r="D325" s="286"/>
      <c r="E325" s="287"/>
      <c r="F325" s="286"/>
      <c r="G325" s="287"/>
      <c r="H325" s="77"/>
      <c r="I325" s="27"/>
      <c r="J325" t="str">
        <f>LEFT(B325,1)</f>
        <v/>
      </c>
      <c r="K325" s="86" t="str">
        <f>IF(B325="","",IF(J325=$J$319,"","Vyberte zo zoznamu projektovú aktivitu, ktorá spadá pod zvolený typ aktivity (rovnaké začiatočné písmená)"))</f>
        <v/>
      </c>
    </row>
    <row r="326" spans="2:13" ht="16.5" hidden="1" customHeight="1" outlineLevel="1" x14ac:dyDescent="0.25">
      <c r="B326" s="133" t="s">
        <v>43</v>
      </c>
      <c r="C326" s="284"/>
      <c r="D326" s="271" t="s">
        <v>44</v>
      </c>
      <c r="E326" s="272"/>
      <c r="F326" s="271" t="s">
        <v>45</v>
      </c>
      <c r="G326" s="272"/>
      <c r="H326" s="50" t="s">
        <v>46</v>
      </c>
      <c r="I326" s="27"/>
      <c r="J326" s="27"/>
    </row>
    <row r="327" spans="2:13" ht="16.5" hidden="1" outlineLevel="1" x14ac:dyDescent="0.25">
      <c r="B327" s="219"/>
      <c r="C327" s="285"/>
      <c r="D327" s="286"/>
      <c r="E327" s="287"/>
      <c r="F327" s="286"/>
      <c r="G327" s="287"/>
      <c r="H327" s="77"/>
      <c r="I327" s="27"/>
      <c r="J327" t="str">
        <f>LEFT(B327,1)</f>
        <v/>
      </c>
      <c r="K327" s="86" t="str">
        <f>IF(B327="","",IF(J327=$J$319,"","Vyberte zo zoznamu projektovú aktivitu, ktorá spadá pod zvolený typ aktivity (rovnaké začiatočné písmená)"))</f>
        <v/>
      </c>
    </row>
    <row r="328" spans="2:13" ht="16.5" hidden="1" customHeight="1" outlineLevel="1" x14ac:dyDescent="0.25">
      <c r="B328" s="133" t="s">
        <v>43</v>
      </c>
      <c r="C328" s="284"/>
      <c r="D328" s="271" t="s">
        <v>44</v>
      </c>
      <c r="E328" s="272"/>
      <c r="F328" s="271" t="s">
        <v>45</v>
      </c>
      <c r="G328" s="272"/>
      <c r="H328" s="50" t="s">
        <v>46</v>
      </c>
      <c r="I328" s="27"/>
      <c r="J328" s="27"/>
    </row>
    <row r="329" spans="2:13" ht="16.5" hidden="1" outlineLevel="1" x14ac:dyDescent="0.25">
      <c r="B329" s="219"/>
      <c r="C329" s="285"/>
      <c r="D329" s="286"/>
      <c r="E329" s="287"/>
      <c r="F329" s="286"/>
      <c r="G329" s="287"/>
      <c r="H329" s="77"/>
      <c r="I329" s="27"/>
      <c r="J329" t="str">
        <f>LEFT(B329,1)</f>
        <v/>
      </c>
      <c r="K329" s="86" t="str">
        <f>IF(B329="","",IF(J329=$J$319,"","Vyberte zo zoznamu projektovú aktivitu, ktorá spadá pod zvolený typ aktivity (rovnaké začiatočné písmená)"))</f>
        <v/>
      </c>
    </row>
    <row r="330" spans="2:13" ht="11.25" customHeight="1" collapsed="1" x14ac:dyDescent="0.25">
      <c r="B330" s="87"/>
      <c r="C330" s="88"/>
      <c r="D330" s="89"/>
      <c r="E330" s="90"/>
      <c r="F330" s="89"/>
      <c r="G330" s="90"/>
      <c r="H330" s="91"/>
      <c r="I330" s="27"/>
      <c r="J330"/>
      <c r="K330" s="86"/>
    </row>
    <row r="331" spans="2:13" ht="15.75" customHeight="1" x14ac:dyDescent="0.25">
      <c r="B331" s="213" t="s">
        <v>570</v>
      </c>
      <c r="C331" s="213"/>
      <c r="D331" s="126"/>
      <c r="E331" s="126"/>
      <c r="F331" s="126"/>
      <c r="G331" s="126"/>
      <c r="H331" s="127"/>
      <c r="I331" s="27"/>
      <c r="J331" t="str">
        <f>LEFT(D331,1)</f>
        <v/>
      </c>
    </row>
    <row r="332" spans="2:13" ht="16.5" hidden="1" outlineLevel="1" x14ac:dyDescent="0.25">
      <c r="B332" s="133" t="s">
        <v>43</v>
      </c>
      <c r="C332" s="284"/>
      <c r="D332" s="271" t="s">
        <v>44</v>
      </c>
      <c r="E332" s="272"/>
      <c r="F332" s="271" t="s">
        <v>45</v>
      </c>
      <c r="G332" s="272"/>
      <c r="H332" s="50" t="s">
        <v>46</v>
      </c>
      <c r="I332" s="27"/>
      <c r="J332" s="27"/>
    </row>
    <row r="333" spans="2:13" ht="16.5" hidden="1" outlineLevel="1" x14ac:dyDescent="0.25">
      <c r="B333" s="219"/>
      <c r="C333" s="285"/>
      <c r="D333" s="286"/>
      <c r="E333" s="287"/>
      <c r="F333" s="286"/>
      <c r="G333" s="287"/>
      <c r="H333" s="77"/>
      <c r="I333" s="27"/>
      <c r="J333" t="str">
        <f>LEFT(B333,1)</f>
        <v/>
      </c>
      <c r="K333" s="30" t="str">
        <f>IF(B333="","",IF(J333=$J$331,"","Vyberte zo zoznamu projektovú aktivitu, ktorá spadá pod zvolený typ aktivity (rovnaké začiatočné písmená)"))</f>
        <v/>
      </c>
      <c r="M333" s="28"/>
    </row>
    <row r="334" spans="2:13" ht="16.5" hidden="1" customHeight="1" outlineLevel="1" x14ac:dyDescent="0.25">
      <c r="B334" s="133" t="s">
        <v>43</v>
      </c>
      <c r="C334" s="284"/>
      <c r="D334" s="271" t="s">
        <v>44</v>
      </c>
      <c r="E334" s="272"/>
      <c r="F334" s="271" t="s">
        <v>45</v>
      </c>
      <c r="G334" s="272"/>
      <c r="H334" s="50" t="s">
        <v>46</v>
      </c>
      <c r="I334" s="27"/>
      <c r="J334" s="27"/>
    </row>
    <row r="335" spans="2:13" ht="16.5" hidden="1" outlineLevel="1" x14ac:dyDescent="0.25">
      <c r="B335" s="219"/>
      <c r="C335" s="285"/>
      <c r="D335" s="286"/>
      <c r="E335" s="287"/>
      <c r="F335" s="286"/>
      <c r="G335" s="287"/>
      <c r="H335" s="77"/>
      <c r="I335" s="27"/>
      <c r="J335" t="str">
        <f>LEFT(B335,1)</f>
        <v/>
      </c>
      <c r="K335" s="30" t="str">
        <f>IF(B335="","",IF(J335=$J$331,"","Vyberte zo zoznamu projektovú aktivitu, ktorá spadá pod zvolený typ aktivity (rovnaké začiatočné písmená)"))</f>
        <v/>
      </c>
    </row>
    <row r="336" spans="2:13" ht="16.5" hidden="1" customHeight="1" outlineLevel="2" x14ac:dyDescent="0.25">
      <c r="B336" s="133" t="s">
        <v>43</v>
      </c>
      <c r="C336" s="284"/>
      <c r="D336" s="271" t="s">
        <v>44</v>
      </c>
      <c r="E336" s="272"/>
      <c r="F336" s="271" t="s">
        <v>45</v>
      </c>
      <c r="G336" s="272"/>
      <c r="H336" s="50" t="s">
        <v>46</v>
      </c>
      <c r="I336" s="27"/>
      <c r="J336" s="27"/>
    </row>
    <row r="337" spans="2:13" ht="16.5" hidden="1" outlineLevel="2" x14ac:dyDescent="0.25">
      <c r="B337" s="219"/>
      <c r="C337" s="285"/>
      <c r="D337" s="286"/>
      <c r="E337" s="287"/>
      <c r="F337" s="286"/>
      <c r="G337" s="287"/>
      <c r="H337" s="77"/>
      <c r="I337" s="27"/>
      <c r="J337" t="str">
        <f>LEFT(B337,1)</f>
        <v/>
      </c>
      <c r="K337" s="86" t="str">
        <f>IF(B337="","",IF(J337=$J$331,"","Vyberte zo zoznamu projektovú aktivitu, ktorá spadá pod zvolený typ aktivity (rovnaké začiatočné písmená)"))</f>
        <v/>
      </c>
    </row>
    <row r="338" spans="2:13" ht="16.5" hidden="1" customHeight="1" outlineLevel="2" x14ac:dyDescent="0.25">
      <c r="B338" s="133" t="s">
        <v>43</v>
      </c>
      <c r="C338" s="284"/>
      <c r="D338" s="271" t="s">
        <v>44</v>
      </c>
      <c r="E338" s="272"/>
      <c r="F338" s="271" t="s">
        <v>45</v>
      </c>
      <c r="G338" s="272"/>
      <c r="H338" s="50" t="s">
        <v>46</v>
      </c>
      <c r="I338" s="27"/>
      <c r="J338" s="27"/>
    </row>
    <row r="339" spans="2:13" ht="16.5" hidden="1" outlineLevel="2" x14ac:dyDescent="0.25">
      <c r="B339" s="219"/>
      <c r="C339" s="285"/>
      <c r="D339" s="286"/>
      <c r="E339" s="287"/>
      <c r="F339" s="286"/>
      <c r="G339" s="287"/>
      <c r="H339" s="77"/>
      <c r="I339" s="27"/>
      <c r="J339" t="str">
        <f>LEFT(B339,1)</f>
        <v/>
      </c>
      <c r="K339" s="86" t="str">
        <f>IF(B339="","",IF(J339=$J$331,"","Vyberte zo zoznamu projektovú aktivitu, ktorá spadá pod zvolený typ aktivity (rovnaké začiatočné písmená)"))</f>
        <v/>
      </c>
    </row>
    <row r="340" spans="2:13" ht="16.5" hidden="1" customHeight="1" outlineLevel="2" x14ac:dyDescent="0.25">
      <c r="B340" s="133" t="s">
        <v>43</v>
      </c>
      <c r="C340" s="284"/>
      <c r="D340" s="271" t="s">
        <v>44</v>
      </c>
      <c r="E340" s="272"/>
      <c r="F340" s="271" t="s">
        <v>45</v>
      </c>
      <c r="G340" s="272"/>
      <c r="H340" s="50" t="s">
        <v>46</v>
      </c>
      <c r="I340" s="27"/>
      <c r="J340" s="27"/>
    </row>
    <row r="341" spans="2:13" ht="16.5" hidden="1" outlineLevel="2" x14ac:dyDescent="0.25">
      <c r="B341" s="219"/>
      <c r="C341" s="285"/>
      <c r="D341" s="286"/>
      <c r="E341" s="287"/>
      <c r="F341" s="286"/>
      <c r="G341" s="287"/>
      <c r="H341" s="77"/>
      <c r="I341" s="27"/>
      <c r="J341" t="str">
        <f>LEFT(B341,1)</f>
        <v/>
      </c>
      <c r="K341" s="86" t="str">
        <f>IF(B341="","",IF(J341=$J$331,"","Vyberte zo zoznamu projektovú aktivitu, ktorá spadá pod zvolený typ aktivity (rovnaké začiatočné písmená)"))</f>
        <v/>
      </c>
    </row>
    <row r="342" spans="2:13" ht="11.25" hidden="1" customHeight="1" outlineLevel="1" collapsed="1" x14ac:dyDescent="0.25">
      <c r="B342" s="87"/>
      <c r="C342" s="88"/>
      <c r="D342" s="89"/>
      <c r="E342" s="90"/>
      <c r="F342" s="89"/>
      <c r="G342" s="90"/>
      <c r="H342" s="91"/>
      <c r="I342" s="27"/>
      <c r="J342"/>
      <c r="K342" s="86"/>
    </row>
    <row r="343" spans="2:13" ht="15.75" customHeight="1" collapsed="1" x14ac:dyDescent="0.25">
      <c r="B343" s="213" t="s">
        <v>570</v>
      </c>
      <c r="C343" s="213"/>
      <c r="D343" s="126"/>
      <c r="E343" s="126"/>
      <c r="F343" s="126"/>
      <c r="G343" s="126"/>
      <c r="H343" s="127"/>
      <c r="I343" s="107"/>
      <c r="J343" t="str">
        <f>LEFT(D343,1)</f>
        <v/>
      </c>
    </row>
    <row r="344" spans="2:13" ht="16.5" hidden="1" outlineLevel="1" x14ac:dyDescent="0.25">
      <c r="B344" s="133" t="s">
        <v>43</v>
      </c>
      <c r="C344" s="284"/>
      <c r="D344" s="271" t="s">
        <v>44</v>
      </c>
      <c r="E344" s="272"/>
      <c r="F344" s="271" t="s">
        <v>45</v>
      </c>
      <c r="G344" s="272"/>
      <c r="H344" s="50" t="s">
        <v>46</v>
      </c>
      <c r="I344" s="107"/>
      <c r="J344" s="107"/>
    </row>
    <row r="345" spans="2:13" ht="16.5" hidden="1" outlineLevel="1" x14ac:dyDescent="0.25">
      <c r="B345" s="219"/>
      <c r="C345" s="285"/>
      <c r="D345" s="286"/>
      <c r="E345" s="287"/>
      <c r="F345" s="286"/>
      <c r="G345" s="287"/>
      <c r="H345" s="77"/>
      <c r="I345" s="107"/>
      <c r="J345" t="str">
        <f>LEFT(B345,1)</f>
        <v/>
      </c>
      <c r="K345" s="30" t="str">
        <f>IF(B345="","",IF(J345=$J$343,"","Vyberte zo zoznamu projektovú aktivitu, ktorá spadá pod zvolený typ aktivity (rovnaké začiatočné písmená)"))</f>
        <v/>
      </c>
      <c r="M345" s="28"/>
    </row>
    <row r="346" spans="2:13" ht="16.5" hidden="1" customHeight="1" outlineLevel="1" x14ac:dyDescent="0.25">
      <c r="B346" s="133" t="s">
        <v>43</v>
      </c>
      <c r="C346" s="284"/>
      <c r="D346" s="271" t="s">
        <v>44</v>
      </c>
      <c r="E346" s="272"/>
      <c r="F346" s="271" t="s">
        <v>45</v>
      </c>
      <c r="G346" s="272"/>
      <c r="H346" s="50" t="s">
        <v>46</v>
      </c>
      <c r="I346" s="107"/>
      <c r="J346" s="107"/>
    </row>
    <row r="347" spans="2:13" ht="16.5" hidden="1" outlineLevel="1" x14ac:dyDescent="0.25">
      <c r="B347" s="219"/>
      <c r="C347" s="285"/>
      <c r="D347" s="286"/>
      <c r="E347" s="287"/>
      <c r="F347" s="286"/>
      <c r="G347" s="287"/>
      <c r="H347" s="77"/>
      <c r="I347" s="107"/>
      <c r="J347" t="str">
        <f>LEFT(B347,1)</f>
        <v/>
      </c>
      <c r="K347" s="30" t="str">
        <f>IF(B347="","",IF(J347=$J$343,"","Vyberte zo zoznamu projektovú aktivitu, ktorá spadá pod zvolený typ aktivity (rovnaké začiatočné písmená)"))</f>
        <v/>
      </c>
    </row>
    <row r="348" spans="2:13" ht="16.5" hidden="1" customHeight="1" outlineLevel="2" x14ac:dyDescent="0.25">
      <c r="B348" s="133" t="s">
        <v>43</v>
      </c>
      <c r="C348" s="284"/>
      <c r="D348" s="271" t="s">
        <v>44</v>
      </c>
      <c r="E348" s="272"/>
      <c r="F348" s="271" t="s">
        <v>45</v>
      </c>
      <c r="G348" s="272"/>
      <c r="H348" s="50" t="s">
        <v>46</v>
      </c>
      <c r="I348" s="107"/>
      <c r="J348" s="107"/>
    </row>
    <row r="349" spans="2:13" ht="16.5" hidden="1" outlineLevel="2" x14ac:dyDescent="0.25">
      <c r="B349" s="219"/>
      <c r="C349" s="285"/>
      <c r="D349" s="286"/>
      <c r="E349" s="287"/>
      <c r="F349" s="286"/>
      <c r="G349" s="287"/>
      <c r="H349" s="77"/>
      <c r="I349" s="107"/>
      <c r="J349" t="str">
        <f>LEFT(B349,1)</f>
        <v/>
      </c>
      <c r="K349" s="30" t="str">
        <f>IF(B349="","",IF(J349=$J$343,"","Vyberte zo zoznamu projektovú aktivitu, ktorá spadá pod zvolený typ aktivity (rovnaké začiatočné písmená)"))</f>
        <v/>
      </c>
    </row>
    <row r="350" spans="2:13" ht="16.5" hidden="1" customHeight="1" outlineLevel="2" x14ac:dyDescent="0.25">
      <c r="B350" s="133" t="s">
        <v>43</v>
      </c>
      <c r="C350" s="284"/>
      <c r="D350" s="271" t="s">
        <v>44</v>
      </c>
      <c r="E350" s="272"/>
      <c r="F350" s="271" t="s">
        <v>45</v>
      </c>
      <c r="G350" s="272"/>
      <c r="H350" s="50" t="s">
        <v>46</v>
      </c>
      <c r="I350" s="107"/>
      <c r="J350" s="107"/>
    </row>
    <row r="351" spans="2:13" ht="16.5" hidden="1" outlineLevel="2" x14ac:dyDescent="0.25">
      <c r="B351" s="219"/>
      <c r="C351" s="285"/>
      <c r="D351" s="286"/>
      <c r="E351" s="287"/>
      <c r="F351" s="286"/>
      <c r="G351" s="287"/>
      <c r="H351" s="77"/>
      <c r="I351" s="107"/>
      <c r="J351" t="str">
        <f>LEFT(B351,1)</f>
        <v/>
      </c>
      <c r="K351" s="30" t="str">
        <f>IF(B351="","",IF(J351=$J$343,"","Vyberte zo zoznamu projektovú aktivitu, ktorá spadá pod zvolený typ aktivity (rovnaké začiatočné písmená)"))</f>
        <v/>
      </c>
    </row>
    <row r="352" spans="2:13" ht="16.5" hidden="1" customHeight="1" outlineLevel="2" x14ac:dyDescent="0.25">
      <c r="B352" s="133" t="s">
        <v>43</v>
      </c>
      <c r="C352" s="284"/>
      <c r="D352" s="271" t="s">
        <v>44</v>
      </c>
      <c r="E352" s="272"/>
      <c r="F352" s="271" t="s">
        <v>45</v>
      </c>
      <c r="G352" s="272"/>
      <c r="H352" s="50" t="s">
        <v>46</v>
      </c>
      <c r="I352" s="107"/>
      <c r="J352" s="107"/>
    </row>
    <row r="353" spans="2:13" ht="16.5" hidden="1" outlineLevel="2" x14ac:dyDescent="0.25">
      <c r="B353" s="219"/>
      <c r="C353" s="285"/>
      <c r="D353" s="286"/>
      <c r="E353" s="287"/>
      <c r="F353" s="286"/>
      <c r="G353" s="287"/>
      <c r="H353" s="77"/>
      <c r="I353" s="107"/>
      <c r="J353" t="str">
        <f>LEFT(B353,1)</f>
        <v/>
      </c>
      <c r="K353" s="30" t="str">
        <f>IF(B353="","",IF(J353=$J$343,"","Vyberte zo zoznamu projektovú aktivitu, ktorá spadá pod zvolený typ aktivity (rovnaké začiatočné písmená)"))</f>
        <v/>
      </c>
    </row>
    <row r="354" spans="2:13" ht="11.25" hidden="1" customHeight="1" outlineLevel="1" collapsed="1" x14ac:dyDescent="0.25">
      <c r="B354" s="87"/>
      <c r="C354" s="88"/>
      <c r="D354" s="89"/>
      <c r="E354" s="90"/>
      <c r="F354" s="89"/>
      <c r="G354" s="90"/>
      <c r="H354" s="91"/>
      <c r="I354" s="107"/>
      <c r="J354"/>
      <c r="K354" s="86"/>
    </row>
    <row r="355" spans="2:13" ht="15.75" customHeight="1" collapsed="1" x14ac:dyDescent="0.25">
      <c r="B355" s="213" t="s">
        <v>570</v>
      </c>
      <c r="C355" s="213"/>
      <c r="D355" s="126"/>
      <c r="E355" s="126"/>
      <c r="F355" s="126"/>
      <c r="G355" s="126"/>
      <c r="H355" s="127"/>
      <c r="I355" s="107"/>
      <c r="J355" t="str">
        <f>LEFT(D355,1)</f>
        <v/>
      </c>
    </row>
    <row r="356" spans="2:13" ht="16.5" hidden="1" outlineLevel="1" x14ac:dyDescent="0.25">
      <c r="B356" s="133" t="s">
        <v>43</v>
      </c>
      <c r="C356" s="284"/>
      <c r="D356" s="271" t="s">
        <v>44</v>
      </c>
      <c r="E356" s="272"/>
      <c r="F356" s="271" t="s">
        <v>45</v>
      </c>
      <c r="G356" s="272"/>
      <c r="H356" s="50" t="s">
        <v>46</v>
      </c>
      <c r="I356" s="107"/>
      <c r="J356" s="107"/>
    </row>
    <row r="357" spans="2:13" ht="16.5" hidden="1" outlineLevel="1" x14ac:dyDescent="0.25">
      <c r="B357" s="219"/>
      <c r="C357" s="285"/>
      <c r="D357" s="286"/>
      <c r="E357" s="287"/>
      <c r="F357" s="286"/>
      <c r="G357" s="287"/>
      <c r="H357" s="77"/>
      <c r="I357" s="107"/>
      <c r="J357" t="str">
        <f>LEFT(B357,1)</f>
        <v/>
      </c>
      <c r="K357" s="30" t="str">
        <f>IF(B357="","",IF(J357=$J$355,"","Vyberte zo zoznamu projektovú aktivitu, ktorá spadá pod zvolený typ aktivity (rovnaké začiatočné písmená)"))</f>
        <v/>
      </c>
      <c r="M357" s="28"/>
    </row>
    <row r="358" spans="2:13" ht="16.5" hidden="1" customHeight="1" outlineLevel="1" x14ac:dyDescent="0.25">
      <c r="B358" s="133" t="s">
        <v>43</v>
      </c>
      <c r="C358" s="284"/>
      <c r="D358" s="271" t="s">
        <v>44</v>
      </c>
      <c r="E358" s="272"/>
      <c r="F358" s="271" t="s">
        <v>45</v>
      </c>
      <c r="G358" s="272"/>
      <c r="H358" s="50" t="s">
        <v>46</v>
      </c>
      <c r="I358" s="107"/>
      <c r="J358" s="107"/>
    </row>
    <row r="359" spans="2:13" ht="16.5" hidden="1" outlineLevel="1" x14ac:dyDescent="0.25">
      <c r="B359" s="219"/>
      <c r="C359" s="285"/>
      <c r="D359" s="286"/>
      <c r="E359" s="287"/>
      <c r="F359" s="286"/>
      <c r="G359" s="287"/>
      <c r="H359" s="77"/>
      <c r="I359" s="107"/>
      <c r="J359" t="str">
        <f>LEFT(B359,1)</f>
        <v/>
      </c>
      <c r="K359" s="30" t="str">
        <f>IF(B359="","",IF(J359=$J$355,"","Vyberte zo zoznamu projektovú aktivitu, ktorá spadá pod zvolený typ aktivity (rovnaké začiatočné písmená)"))</f>
        <v/>
      </c>
    </row>
    <row r="360" spans="2:13" ht="16.5" hidden="1" customHeight="1" outlineLevel="2" x14ac:dyDescent="0.25">
      <c r="B360" s="133" t="s">
        <v>43</v>
      </c>
      <c r="C360" s="284"/>
      <c r="D360" s="271" t="s">
        <v>44</v>
      </c>
      <c r="E360" s="272"/>
      <c r="F360" s="271" t="s">
        <v>45</v>
      </c>
      <c r="G360" s="272"/>
      <c r="H360" s="50" t="s">
        <v>46</v>
      </c>
      <c r="I360" s="107"/>
      <c r="J360" s="107"/>
    </row>
    <row r="361" spans="2:13" ht="16.5" hidden="1" outlineLevel="2" x14ac:dyDescent="0.25">
      <c r="B361" s="219"/>
      <c r="C361" s="285"/>
      <c r="D361" s="286"/>
      <c r="E361" s="287"/>
      <c r="F361" s="286"/>
      <c r="G361" s="287"/>
      <c r="H361" s="77"/>
      <c r="I361" s="107"/>
      <c r="J361" t="str">
        <f>LEFT(B361,1)</f>
        <v/>
      </c>
      <c r="K361" s="30" t="str">
        <f>IF(B361="","",IF(J361=$J$355,"","Vyberte zo zoznamu projektovú aktivitu, ktorá spadá pod zvolený typ aktivity (rovnaké začiatočné písmená)"))</f>
        <v/>
      </c>
    </row>
    <row r="362" spans="2:13" ht="16.5" hidden="1" customHeight="1" outlineLevel="2" x14ac:dyDescent="0.25">
      <c r="B362" s="133" t="s">
        <v>43</v>
      </c>
      <c r="C362" s="284"/>
      <c r="D362" s="271" t="s">
        <v>44</v>
      </c>
      <c r="E362" s="272"/>
      <c r="F362" s="271" t="s">
        <v>45</v>
      </c>
      <c r="G362" s="272"/>
      <c r="H362" s="50" t="s">
        <v>46</v>
      </c>
      <c r="I362" s="107"/>
      <c r="J362" s="107"/>
    </row>
    <row r="363" spans="2:13" ht="16.5" hidden="1" outlineLevel="2" x14ac:dyDescent="0.25">
      <c r="B363" s="219"/>
      <c r="C363" s="285"/>
      <c r="D363" s="286"/>
      <c r="E363" s="287"/>
      <c r="F363" s="286"/>
      <c r="G363" s="287"/>
      <c r="H363" s="77"/>
      <c r="I363" s="107"/>
      <c r="J363" t="str">
        <f>LEFT(B363,1)</f>
        <v/>
      </c>
      <c r="K363" s="30" t="str">
        <f>IF(B363="","",IF(J363=$J$355,"","Vyberte zo zoznamu projektovú aktivitu, ktorá spadá pod zvolený typ aktivity (rovnaké začiatočné písmená)"))</f>
        <v/>
      </c>
    </row>
    <row r="364" spans="2:13" ht="16.5" hidden="1" customHeight="1" outlineLevel="2" x14ac:dyDescent="0.25">
      <c r="B364" s="133" t="s">
        <v>43</v>
      </c>
      <c r="C364" s="284"/>
      <c r="D364" s="271" t="s">
        <v>44</v>
      </c>
      <c r="E364" s="272"/>
      <c r="F364" s="271" t="s">
        <v>45</v>
      </c>
      <c r="G364" s="272"/>
      <c r="H364" s="50" t="s">
        <v>46</v>
      </c>
      <c r="I364" s="107"/>
      <c r="J364" s="107"/>
    </row>
    <row r="365" spans="2:13" ht="16.5" hidden="1" outlineLevel="2" x14ac:dyDescent="0.25">
      <c r="B365" s="219"/>
      <c r="C365" s="285"/>
      <c r="D365" s="286"/>
      <c r="E365" s="287"/>
      <c r="F365" s="286"/>
      <c r="G365" s="287"/>
      <c r="H365" s="77"/>
      <c r="I365" s="107"/>
      <c r="J365" t="str">
        <f>LEFT(B365,1)</f>
        <v/>
      </c>
      <c r="K365" s="30" t="str">
        <f>IF(B365="","",IF(J365=$J$355,"","Vyberte zo zoznamu projektovú aktivitu, ktorá spadá pod zvolený typ aktivity (rovnaké začiatočné písmená)"))</f>
        <v/>
      </c>
    </row>
    <row r="366" spans="2:13" ht="11.25" hidden="1" customHeight="1" outlineLevel="1" collapsed="1" x14ac:dyDescent="0.25">
      <c r="B366" s="87"/>
      <c r="C366" s="88"/>
      <c r="D366" s="89"/>
      <c r="E366" s="90"/>
      <c r="F366" s="89"/>
      <c r="G366" s="90"/>
      <c r="H366" s="91"/>
      <c r="I366" s="107"/>
      <c r="J366"/>
      <c r="K366" s="86"/>
    </row>
    <row r="367" spans="2:13" ht="15.75" customHeight="1" collapsed="1" x14ac:dyDescent="0.25">
      <c r="B367" s="213" t="s">
        <v>570</v>
      </c>
      <c r="C367" s="213"/>
      <c r="D367" s="126"/>
      <c r="E367" s="126"/>
      <c r="F367" s="126"/>
      <c r="G367" s="126"/>
      <c r="H367" s="127"/>
      <c r="I367" s="27"/>
      <c r="J367" t="str">
        <f>LEFT(D367,1)</f>
        <v/>
      </c>
    </row>
    <row r="368" spans="2:13" ht="16.5" hidden="1" outlineLevel="1" x14ac:dyDescent="0.25">
      <c r="B368" s="133" t="s">
        <v>43</v>
      </c>
      <c r="C368" s="284"/>
      <c r="D368" s="271" t="s">
        <v>44</v>
      </c>
      <c r="E368" s="272"/>
      <c r="F368" s="271" t="s">
        <v>45</v>
      </c>
      <c r="G368" s="272"/>
      <c r="H368" s="50" t="s">
        <v>46</v>
      </c>
      <c r="I368" s="27"/>
      <c r="J368" s="27"/>
    </row>
    <row r="369" spans="2:13" ht="16.5" hidden="1" outlineLevel="1" x14ac:dyDescent="0.25">
      <c r="B369" s="219"/>
      <c r="C369" s="285"/>
      <c r="D369" s="286"/>
      <c r="E369" s="287"/>
      <c r="F369" s="286"/>
      <c r="G369" s="287"/>
      <c r="H369" s="77"/>
      <c r="I369" s="27"/>
      <c r="J369" t="str">
        <f>LEFT(B369,1)</f>
        <v/>
      </c>
      <c r="K369" s="30" t="str">
        <f>IF(B369="","",IF(J369=$J$367,"","Vyberte zo zoznamu projektovú aktivitu, ktorá spadá pod zvolený typ aktivity (rovnaké začiatočné písmená)"))</f>
        <v/>
      </c>
      <c r="M369" s="28"/>
    </row>
    <row r="370" spans="2:13" ht="16.5" hidden="1" customHeight="1" outlineLevel="1" x14ac:dyDescent="0.25">
      <c r="B370" s="133" t="s">
        <v>43</v>
      </c>
      <c r="C370" s="284"/>
      <c r="D370" s="271" t="s">
        <v>44</v>
      </c>
      <c r="E370" s="272"/>
      <c r="F370" s="271" t="s">
        <v>45</v>
      </c>
      <c r="G370" s="272"/>
      <c r="H370" s="50" t="s">
        <v>46</v>
      </c>
      <c r="I370" s="27"/>
      <c r="J370" s="27"/>
    </row>
    <row r="371" spans="2:13" ht="16.5" hidden="1" outlineLevel="1" x14ac:dyDescent="0.25">
      <c r="B371" s="219"/>
      <c r="C371" s="285"/>
      <c r="D371" s="286"/>
      <c r="E371" s="287"/>
      <c r="F371" s="286"/>
      <c r="G371" s="287"/>
      <c r="H371" s="77"/>
      <c r="I371" s="27"/>
      <c r="J371" t="str">
        <f>LEFT(B371,1)</f>
        <v/>
      </c>
      <c r="K371" s="30" t="str">
        <f>IF(B371="","",IF(J371=$J$367,"","Vyberte zo zoznamu projektovú aktivitu, ktorá spadá pod zvolený typ aktivity (rovnaké začiatočné písmená)"))</f>
        <v/>
      </c>
    </row>
    <row r="372" spans="2:13" ht="16.5" hidden="1" customHeight="1" outlineLevel="2" x14ac:dyDescent="0.25">
      <c r="B372" s="133" t="s">
        <v>43</v>
      </c>
      <c r="C372" s="284"/>
      <c r="D372" s="271" t="s">
        <v>44</v>
      </c>
      <c r="E372" s="272"/>
      <c r="F372" s="271" t="s">
        <v>45</v>
      </c>
      <c r="G372" s="272"/>
      <c r="H372" s="50" t="s">
        <v>46</v>
      </c>
      <c r="I372" s="27"/>
      <c r="J372" s="27"/>
    </row>
    <row r="373" spans="2:13" ht="16.5" hidden="1" outlineLevel="2" x14ac:dyDescent="0.25">
      <c r="B373" s="219"/>
      <c r="C373" s="285"/>
      <c r="D373" s="286"/>
      <c r="E373" s="287"/>
      <c r="F373" s="286"/>
      <c r="G373" s="287"/>
      <c r="H373" s="77"/>
      <c r="I373" s="27"/>
      <c r="J373" t="str">
        <f>LEFT(B373,1)</f>
        <v/>
      </c>
      <c r="K373" s="30" t="str">
        <f>IF(B373="","",IF(J373=$J$367,"","Vyberte zo zoznamu projektovú aktivitu, ktorá spadá pod zvolený typ aktivity (rovnaké začiatočné písmená)"))</f>
        <v/>
      </c>
    </row>
    <row r="374" spans="2:13" ht="16.5" hidden="1" customHeight="1" outlineLevel="2" x14ac:dyDescent="0.25">
      <c r="B374" s="133" t="s">
        <v>43</v>
      </c>
      <c r="C374" s="284"/>
      <c r="D374" s="271" t="s">
        <v>44</v>
      </c>
      <c r="E374" s="272"/>
      <c r="F374" s="271" t="s">
        <v>45</v>
      </c>
      <c r="G374" s="272"/>
      <c r="H374" s="50" t="s">
        <v>46</v>
      </c>
      <c r="I374" s="27"/>
      <c r="J374" s="27"/>
    </row>
    <row r="375" spans="2:13" ht="16.5" hidden="1" outlineLevel="2" x14ac:dyDescent="0.25">
      <c r="B375" s="219"/>
      <c r="C375" s="285"/>
      <c r="D375" s="286"/>
      <c r="E375" s="287"/>
      <c r="F375" s="286"/>
      <c r="G375" s="287"/>
      <c r="H375" s="77"/>
      <c r="I375" s="27"/>
      <c r="J375" t="str">
        <f>LEFT(B375,1)</f>
        <v/>
      </c>
      <c r="K375" s="30" t="str">
        <f>IF(B375="","",IF(J375=$J$367,"","Vyberte zo zoznamu projektovú aktivitu, ktorá spadá pod zvolený typ aktivity (rovnaké začiatočné písmená)"))</f>
        <v/>
      </c>
    </row>
    <row r="376" spans="2:13" ht="16.5" hidden="1" customHeight="1" outlineLevel="2" x14ac:dyDescent="0.25">
      <c r="B376" s="133" t="s">
        <v>43</v>
      </c>
      <c r="C376" s="284"/>
      <c r="D376" s="271" t="s">
        <v>44</v>
      </c>
      <c r="E376" s="272"/>
      <c r="F376" s="271" t="s">
        <v>45</v>
      </c>
      <c r="G376" s="272"/>
      <c r="H376" s="50" t="s">
        <v>46</v>
      </c>
      <c r="I376" s="27"/>
      <c r="J376" s="27"/>
    </row>
    <row r="377" spans="2:13" ht="16.5" hidden="1" outlineLevel="2" x14ac:dyDescent="0.25">
      <c r="B377" s="219"/>
      <c r="C377" s="285"/>
      <c r="D377" s="286"/>
      <c r="E377" s="287"/>
      <c r="F377" s="286"/>
      <c r="G377" s="287"/>
      <c r="H377" s="77"/>
      <c r="I377" s="27"/>
      <c r="J377" t="str">
        <f>LEFT(B377,1)</f>
        <v/>
      </c>
      <c r="K377" s="30" t="str">
        <f>IF(B377="","",IF(J377=$J$367,"","Vyberte zo zoznamu projektovú aktivitu, ktorá spadá pod zvolený typ aktivity (rovnaké začiatočné písmená)"))</f>
        <v/>
      </c>
    </row>
    <row r="378" spans="2:13" ht="17.25" hidden="1" customHeight="1" outlineLevel="1" collapsed="1" x14ac:dyDescent="0.25">
      <c r="B378" s="87"/>
      <c r="C378" s="88"/>
      <c r="D378" s="89"/>
      <c r="E378" s="90"/>
      <c r="F378" s="89"/>
      <c r="G378" s="90"/>
      <c r="H378" s="91"/>
      <c r="I378" s="27"/>
      <c r="J378"/>
      <c r="K378" s="86"/>
    </row>
    <row r="379" spans="2:13" ht="11.25" customHeight="1" collapsed="1" x14ac:dyDescent="0.25">
      <c r="B379" s="87"/>
      <c r="C379" s="88"/>
      <c r="D379" s="89"/>
      <c r="E379" s="90"/>
      <c r="F379" s="89"/>
      <c r="G379" s="90"/>
      <c r="H379" s="91"/>
      <c r="I379" s="27"/>
      <c r="J379"/>
      <c r="K379" s="86"/>
    </row>
    <row r="380" spans="2:13" ht="37.5" customHeight="1" x14ac:dyDescent="0.25">
      <c r="B380" s="358" t="s">
        <v>1412</v>
      </c>
      <c r="C380" s="359"/>
      <c r="D380" s="359"/>
      <c r="E380" s="359"/>
      <c r="F380" s="359"/>
      <c r="G380" s="352"/>
      <c r="H380" s="353"/>
    </row>
    <row r="381" spans="2:13" ht="15.75" hidden="1" customHeight="1" x14ac:dyDescent="0.25">
      <c r="B381" s="213" t="s">
        <v>570</v>
      </c>
      <c r="C381" s="213"/>
      <c r="D381" s="196" t="s">
        <v>1408</v>
      </c>
      <c r="E381" s="196"/>
      <c r="F381" s="196"/>
      <c r="G381" s="196"/>
      <c r="H381" s="197"/>
      <c r="J381" t="str">
        <f>LEFT(D381,1)</f>
        <v>V</v>
      </c>
    </row>
    <row r="382" spans="2:13" ht="15.75" hidden="1" customHeight="1" x14ac:dyDescent="0.25">
      <c r="B382" s="133" t="s">
        <v>43</v>
      </c>
      <c r="C382" s="284"/>
      <c r="D382" s="271" t="s">
        <v>44</v>
      </c>
      <c r="E382" s="272"/>
      <c r="F382" s="271" t="s">
        <v>45</v>
      </c>
      <c r="G382" s="272"/>
      <c r="H382" s="50" t="s">
        <v>46</v>
      </c>
    </row>
    <row r="383" spans="2:13" ht="165" hidden="1" x14ac:dyDescent="0.25">
      <c r="B383" s="336" t="s">
        <v>1408</v>
      </c>
      <c r="C383" s="337"/>
      <c r="D383" s="289" t="s">
        <v>1409</v>
      </c>
      <c r="E383" s="290"/>
      <c r="F383" s="289" t="s">
        <v>1409</v>
      </c>
      <c r="G383" s="290"/>
      <c r="H383" s="121" t="s">
        <v>1410</v>
      </c>
      <c r="J383" t="str">
        <f>LEFT(B383,1)</f>
        <v>V</v>
      </c>
      <c r="K383" s="28" t="str">
        <f>IF(B383="","",IF(J383=$J$381,"","Vyberte zo zoznamu projektovú aktivitu, ktorá spadá pod zvolený typ aktivity (rovnaké začiatočné písmená)"))</f>
        <v/>
      </c>
    </row>
    <row r="384" spans="2:13" ht="15.75" hidden="1" customHeight="1" x14ac:dyDescent="0.25">
      <c r="B384" s="133" t="s">
        <v>43</v>
      </c>
      <c r="C384" s="284"/>
      <c r="D384" s="271" t="s">
        <v>44</v>
      </c>
      <c r="E384" s="272"/>
      <c r="F384" s="271" t="s">
        <v>45</v>
      </c>
      <c r="G384" s="272"/>
      <c r="H384" s="50" t="s">
        <v>46</v>
      </c>
    </row>
    <row r="385" spans="2:13" ht="16.5" hidden="1" x14ac:dyDescent="0.25">
      <c r="B385" s="338"/>
      <c r="C385" s="339"/>
      <c r="D385" s="286"/>
      <c r="E385" s="287"/>
      <c r="F385" s="286"/>
      <c r="G385" s="287"/>
      <c r="H385" s="78"/>
      <c r="J385" t="str">
        <f>LEFT(B385,1)</f>
        <v/>
      </c>
      <c r="K385" s="30" t="str">
        <f>IF(B385="","",IF(J385=$J$381,"","Vyberte zo zoznamu projektovú aktivitu, ktorá spadá pod zvolený typ aktivity (rovnaké začiatočné písmená)"))</f>
        <v/>
      </c>
    </row>
    <row r="386" spans="2:13" ht="16.5" hidden="1" customHeight="1" outlineLevel="1" x14ac:dyDescent="0.25">
      <c r="B386" s="133" t="s">
        <v>43</v>
      </c>
      <c r="C386" s="284"/>
      <c r="D386" s="271" t="s">
        <v>44</v>
      </c>
      <c r="E386" s="272"/>
      <c r="F386" s="271" t="s">
        <v>45</v>
      </c>
      <c r="G386" s="272"/>
      <c r="H386" s="50" t="s">
        <v>46</v>
      </c>
      <c r="I386" s="95"/>
      <c r="J386" s="95"/>
    </row>
    <row r="387" spans="2:13" ht="16.5" hidden="1" outlineLevel="1" x14ac:dyDescent="0.25">
      <c r="B387" s="219"/>
      <c r="C387" s="285"/>
      <c r="D387" s="286"/>
      <c r="E387" s="287"/>
      <c r="F387" s="286"/>
      <c r="G387" s="287"/>
      <c r="H387" s="77"/>
      <c r="I387" s="95"/>
      <c r="J387" t="str">
        <f>LEFT(B387,1)</f>
        <v/>
      </c>
      <c r="K387" s="86" t="str">
        <f>IF(B387="","",IF(J387=$J$381,"","Vyberte zo zoznamu projektovú aktivitu, ktorá spadá pod zvolený typ aktivity (rovnaké začiatočné písmená)"))</f>
        <v/>
      </c>
    </row>
    <row r="388" spans="2:13" ht="16.5" hidden="1" customHeight="1" outlineLevel="1" x14ac:dyDescent="0.25">
      <c r="B388" s="133" t="s">
        <v>43</v>
      </c>
      <c r="C388" s="284"/>
      <c r="D388" s="271" t="s">
        <v>44</v>
      </c>
      <c r="E388" s="272"/>
      <c r="F388" s="271" t="s">
        <v>45</v>
      </c>
      <c r="G388" s="272"/>
      <c r="H388" s="50" t="s">
        <v>46</v>
      </c>
      <c r="I388" s="95"/>
      <c r="J388" s="95"/>
    </row>
    <row r="389" spans="2:13" ht="16.5" hidden="1" outlineLevel="1" x14ac:dyDescent="0.25">
      <c r="B389" s="219"/>
      <c r="C389" s="285"/>
      <c r="D389" s="286"/>
      <c r="E389" s="287"/>
      <c r="F389" s="286"/>
      <c r="G389" s="287"/>
      <c r="H389" s="77"/>
      <c r="I389" s="95"/>
      <c r="J389" t="str">
        <f>LEFT(B389,1)</f>
        <v/>
      </c>
      <c r="K389" s="86" t="str">
        <f>IF(B389="","",IF(J389=$J$381,"","Vyberte zo zoznamu projektovú aktivitu, ktorá spadá pod zvolený typ aktivity (rovnaké začiatočné písmená)"))</f>
        <v/>
      </c>
    </row>
    <row r="390" spans="2:13" ht="16.5" hidden="1" customHeight="1" outlineLevel="1" x14ac:dyDescent="0.25">
      <c r="B390" s="133" t="s">
        <v>43</v>
      </c>
      <c r="C390" s="284"/>
      <c r="D390" s="271" t="s">
        <v>44</v>
      </c>
      <c r="E390" s="272"/>
      <c r="F390" s="271" t="s">
        <v>45</v>
      </c>
      <c r="G390" s="272"/>
      <c r="H390" s="50" t="s">
        <v>46</v>
      </c>
      <c r="I390" s="95"/>
      <c r="J390" s="95"/>
    </row>
    <row r="391" spans="2:13" ht="16.5" hidden="1" outlineLevel="1" x14ac:dyDescent="0.25">
      <c r="B391" s="219"/>
      <c r="C391" s="285"/>
      <c r="D391" s="286"/>
      <c r="E391" s="287"/>
      <c r="F391" s="286"/>
      <c r="G391" s="287"/>
      <c r="H391" s="77"/>
      <c r="I391" s="95"/>
      <c r="J391" t="str">
        <f>LEFT(B391,1)</f>
        <v/>
      </c>
      <c r="K391" s="86" t="str">
        <f>IF(B391="","",IF(J391=$J$381,"","Vyberte zo zoznamu projektovú aktivitu, ktorá spadá pod zvolený typ aktivity (rovnaké začiatočné písmená)"))</f>
        <v/>
      </c>
    </row>
    <row r="392" spans="2:13" ht="11.25" hidden="1" customHeight="1" collapsed="1" x14ac:dyDescent="0.25">
      <c r="B392" s="87"/>
      <c r="C392" s="88"/>
      <c r="D392" s="89"/>
      <c r="E392" s="90"/>
      <c r="F392" s="89"/>
      <c r="G392" s="90"/>
      <c r="H392" s="91"/>
      <c r="I392" s="95"/>
      <c r="J392"/>
      <c r="K392" s="86"/>
    </row>
    <row r="393" spans="2:13" ht="15.75" hidden="1" customHeight="1" x14ac:dyDescent="0.25">
      <c r="B393" s="213" t="s">
        <v>570</v>
      </c>
      <c r="C393" s="213"/>
      <c r="D393" s="126"/>
      <c r="E393" s="126"/>
      <c r="F393" s="126"/>
      <c r="G393" s="126"/>
      <c r="H393" s="127"/>
      <c r="I393" s="95"/>
      <c r="J393" t="str">
        <f>LEFT(D393,1)</f>
        <v/>
      </c>
    </row>
    <row r="394" spans="2:13" ht="16.5" hidden="1" customHeight="1" outlineLevel="1" x14ac:dyDescent="0.25">
      <c r="B394" s="133" t="s">
        <v>43</v>
      </c>
      <c r="C394" s="284"/>
      <c r="D394" s="271" t="s">
        <v>44</v>
      </c>
      <c r="E394" s="272"/>
      <c r="F394" s="271" t="s">
        <v>45</v>
      </c>
      <c r="G394" s="272"/>
      <c r="H394" s="50" t="s">
        <v>46</v>
      </c>
      <c r="I394" s="95"/>
      <c r="J394" s="95"/>
    </row>
    <row r="395" spans="2:13" ht="16.5" hidden="1" outlineLevel="1" x14ac:dyDescent="0.25">
      <c r="B395" s="343"/>
      <c r="C395" s="344"/>
      <c r="D395" s="286"/>
      <c r="E395" s="287"/>
      <c r="F395" s="286"/>
      <c r="G395" s="287"/>
      <c r="H395" s="77"/>
      <c r="I395" s="95"/>
      <c r="J395" t="str">
        <f>LEFT(B395,1)</f>
        <v/>
      </c>
      <c r="K395" s="30" t="str">
        <f>IF(B395="","",IF(J395=$J$393,"","Vyberte zo zoznamu projektovú aktivitu, ktorá spadá pod zvolený typ aktivity (rovnaké začiatočné písmená)"))</f>
        <v/>
      </c>
      <c r="M395" s="28"/>
    </row>
    <row r="396" spans="2:13" ht="16.5" hidden="1" customHeight="1" outlineLevel="1" x14ac:dyDescent="0.25">
      <c r="B396" s="133" t="s">
        <v>43</v>
      </c>
      <c r="C396" s="284"/>
      <c r="D396" s="271" t="s">
        <v>44</v>
      </c>
      <c r="E396" s="272"/>
      <c r="F396" s="271" t="s">
        <v>45</v>
      </c>
      <c r="G396" s="272"/>
      <c r="H396" s="50" t="s">
        <v>46</v>
      </c>
      <c r="I396" s="95"/>
      <c r="J396" s="95"/>
    </row>
    <row r="397" spans="2:13" ht="16.5" hidden="1" outlineLevel="1" x14ac:dyDescent="0.25">
      <c r="B397" s="338"/>
      <c r="C397" s="339"/>
      <c r="D397" s="286"/>
      <c r="E397" s="287"/>
      <c r="F397" s="286"/>
      <c r="G397" s="287"/>
      <c r="H397" s="78"/>
      <c r="I397" s="95"/>
      <c r="J397" t="str">
        <f>LEFT(B397,1)</f>
        <v/>
      </c>
      <c r="K397" s="30" t="str">
        <f>IF(B397="","",IF(J397=$J$393,"","Vyberte zo zoznamu projektovú aktivitu, ktorá spadá pod zvolený typ aktivity (rovnaké začiatočné písmená)"))</f>
        <v/>
      </c>
    </row>
    <row r="398" spans="2:13" ht="16.5" hidden="1" customHeight="1" outlineLevel="2" x14ac:dyDescent="0.25">
      <c r="B398" s="133" t="s">
        <v>43</v>
      </c>
      <c r="C398" s="284"/>
      <c r="D398" s="271" t="s">
        <v>44</v>
      </c>
      <c r="E398" s="272"/>
      <c r="F398" s="271" t="s">
        <v>45</v>
      </c>
      <c r="G398" s="272"/>
      <c r="H398" s="50" t="s">
        <v>46</v>
      </c>
      <c r="I398" s="95"/>
      <c r="J398" s="95"/>
    </row>
    <row r="399" spans="2:13" ht="16.5" hidden="1" outlineLevel="2" x14ac:dyDescent="0.25">
      <c r="B399" s="219"/>
      <c r="C399" s="285"/>
      <c r="D399" s="286"/>
      <c r="E399" s="287"/>
      <c r="F399" s="286"/>
      <c r="G399" s="287"/>
      <c r="H399" s="77"/>
      <c r="I399" s="95"/>
      <c r="J399" t="str">
        <f>LEFT(B399,1)</f>
        <v/>
      </c>
      <c r="K399" s="30" t="str">
        <f>IF(B399="","",IF(J399=$J$393,"","Vyberte zo zoznamu projektovú aktivitu, ktorá spadá pod zvolený typ aktivity (rovnaké začiatočné písmená)"))</f>
        <v/>
      </c>
    </row>
    <row r="400" spans="2:13" ht="16.5" hidden="1" customHeight="1" outlineLevel="2" x14ac:dyDescent="0.25">
      <c r="B400" s="133" t="s">
        <v>43</v>
      </c>
      <c r="C400" s="284"/>
      <c r="D400" s="271" t="s">
        <v>44</v>
      </c>
      <c r="E400" s="272"/>
      <c r="F400" s="271" t="s">
        <v>45</v>
      </c>
      <c r="G400" s="272"/>
      <c r="H400" s="50" t="s">
        <v>46</v>
      </c>
      <c r="I400" s="95"/>
      <c r="J400" s="95"/>
    </row>
    <row r="401" spans="2:13" ht="16.5" hidden="1" outlineLevel="2" x14ac:dyDescent="0.25">
      <c r="B401" s="219"/>
      <c r="C401" s="285"/>
      <c r="D401" s="286"/>
      <c r="E401" s="287"/>
      <c r="F401" s="286"/>
      <c r="G401" s="287"/>
      <c r="H401" s="77"/>
      <c r="I401" s="95"/>
      <c r="J401" t="str">
        <f>LEFT(B401,1)</f>
        <v/>
      </c>
      <c r="K401" s="30" t="str">
        <f>IF(B401="","",IF(J401=$J$393,"","Vyberte zo zoznamu projektovú aktivitu, ktorá spadá pod zvolený typ aktivity (rovnaké začiatočné písmená)"))</f>
        <v/>
      </c>
    </row>
    <row r="402" spans="2:13" ht="16.5" hidden="1" customHeight="1" outlineLevel="2" x14ac:dyDescent="0.25">
      <c r="B402" s="133" t="s">
        <v>43</v>
      </c>
      <c r="C402" s="284"/>
      <c r="D402" s="271" t="s">
        <v>44</v>
      </c>
      <c r="E402" s="272"/>
      <c r="F402" s="271" t="s">
        <v>45</v>
      </c>
      <c r="G402" s="272"/>
      <c r="H402" s="50" t="s">
        <v>46</v>
      </c>
      <c r="I402" s="95"/>
      <c r="J402" s="95"/>
    </row>
    <row r="403" spans="2:13" ht="16.5" hidden="1" outlineLevel="2" x14ac:dyDescent="0.25">
      <c r="B403" s="219"/>
      <c r="C403" s="285"/>
      <c r="D403" s="286"/>
      <c r="E403" s="287"/>
      <c r="F403" s="286"/>
      <c r="G403" s="287"/>
      <c r="H403" s="77"/>
      <c r="I403" s="95"/>
      <c r="J403" t="str">
        <f>LEFT(B403,1)</f>
        <v/>
      </c>
      <c r="K403" s="30" t="str">
        <f>IF(B403="","",IF(J403=$J$393,"","Vyberte zo zoznamu projektovú aktivitu, ktorá spadá pod zvolený typ aktivity (rovnaké začiatočné písmená)"))</f>
        <v/>
      </c>
    </row>
    <row r="404" spans="2:13" ht="11.25" hidden="1" customHeight="1" outlineLevel="1" collapsed="1" x14ac:dyDescent="0.25">
      <c r="B404" s="87"/>
      <c r="C404" s="88"/>
      <c r="D404" s="89"/>
      <c r="E404" s="90"/>
      <c r="F404" s="89"/>
      <c r="G404" s="90"/>
      <c r="H404" s="91"/>
      <c r="I404" s="95"/>
      <c r="J404"/>
      <c r="K404" s="86"/>
    </row>
    <row r="405" spans="2:13" ht="15.75" hidden="1" customHeight="1" collapsed="1" x14ac:dyDescent="0.25">
      <c r="B405" s="213" t="s">
        <v>570</v>
      </c>
      <c r="C405" s="213"/>
      <c r="D405" s="126"/>
      <c r="E405" s="126"/>
      <c r="F405" s="126"/>
      <c r="G405" s="126"/>
      <c r="H405" s="127"/>
      <c r="I405" s="107"/>
      <c r="J405" t="str">
        <f>LEFT(D405,1)</f>
        <v/>
      </c>
    </row>
    <row r="406" spans="2:13" ht="16.5" hidden="1" customHeight="1" outlineLevel="1" x14ac:dyDescent="0.25">
      <c r="B406" s="133" t="s">
        <v>43</v>
      </c>
      <c r="C406" s="284"/>
      <c r="D406" s="271" t="s">
        <v>44</v>
      </c>
      <c r="E406" s="272"/>
      <c r="F406" s="271" t="s">
        <v>45</v>
      </c>
      <c r="G406" s="272"/>
      <c r="H406" s="50" t="s">
        <v>46</v>
      </c>
      <c r="I406" s="107"/>
      <c r="J406" s="107"/>
    </row>
    <row r="407" spans="2:13" ht="16.5" hidden="1" outlineLevel="1" x14ac:dyDescent="0.25">
      <c r="B407" s="343"/>
      <c r="C407" s="344"/>
      <c r="D407" s="286"/>
      <c r="E407" s="287"/>
      <c r="F407" s="286"/>
      <c r="G407" s="287"/>
      <c r="H407" s="77"/>
      <c r="I407" s="107"/>
      <c r="J407" t="str">
        <f>LEFT(B407,1)</f>
        <v/>
      </c>
      <c r="K407" s="30" t="str">
        <f>IF(B407="","",IF(J407=$J$405,"","Vyberte zo zoznamu projektovú aktivitu, ktorá spadá pod zvolený typ aktivity (rovnaké začiatočné písmená)"))</f>
        <v/>
      </c>
      <c r="M407" s="28"/>
    </row>
    <row r="408" spans="2:13" ht="16.5" hidden="1" customHeight="1" outlineLevel="1" x14ac:dyDescent="0.25">
      <c r="B408" s="133" t="s">
        <v>43</v>
      </c>
      <c r="C408" s="284"/>
      <c r="D408" s="271" t="s">
        <v>44</v>
      </c>
      <c r="E408" s="272"/>
      <c r="F408" s="271" t="s">
        <v>45</v>
      </c>
      <c r="G408" s="272"/>
      <c r="H408" s="50" t="s">
        <v>46</v>
      </c>
      <c r="I408" s="107"/>
      <c r="J408" s="107"/>
    </row>
    <row r="409" spans="2:13" ht="16.5" hidden="1" outlineLevel="1" x14ac:dyDescent="0.25">
      <c r="B409" s="338"/>
      <c r="C409" s="339"/>
      <c r="D409" s="286"/>
      <c r="E409" s="287"/>
      <c r="F409" s="286"/>
      <c r="G409" s="287"/>
      <c r="H409" s="78"/>
      <c r="I409" s="107"/>
      <c r="J409" t="str">
        <f>LEFT(B409,1)</f>
        <v/>
      </c>
      <c r="K409" s="30" t="str">
        <f>IF(B409="","",IF(J409=$J$405,"","Vyberte zo zoznamu projektovú aktivitu, ktorá spadá pod zvolený typ aktivity (rovnaké začiatočné písmená)"))</f>
        <v/>
      </c>
    </row>
    <row r="410" spans="2:13" ht="16.5" hidden="1" customHeight="1" outlineLevel="2" x14ac:dyDescent="0.25">
      <c r="B410" s="133" t="s">
        <v>43</v>
      </c>
      <c r="C410" s="284"/>
      <c r="D410" s="271" t="s">
        <v>44</v>
      </c>
      <c r="E410" s="272"/>
      <c r="F410" s="271" t="s">
        <v>45</v>
      </c>
      <c r="G410" s="272"/>
      <c r="H410" s="50" t="s">
        <v>46</v>
      </c>
      <c r="I410" s="107"/>
      <c r="J410" s="107"/>
    </row>
    <row r="411" spans="2:13" ht="16.5" hidden="1" outlineLevel="2" x14ac:dyDescent="0.25">
      <c r="B411" s="219"/>
      <c r="C411" s="285"/>
      <c r="D411" s="286"/>
      <c r="E411" s="287"/>
      <c r="F411" s="286"/>
      <c r="G411" s="287"/>
      <c r="H411" s="77"/>
      <c r="I411" s="107"/>
      <c r="J411" t="str">
        <f>LEFT(B411,1)</f>
        <v/>
      </c>
      <c r="K411" s="30" t="str">
        <f>IF(B411="","",IF(J411=$J$405,"","Vyberte zo zoznamu projektovú aktivitu, ktorá spadá pod zvolený typ aktivity (rovnaké začiatočné písmená)"))</f>
        <v/>
      </c>
    </row>
    <row r="412" spans="2:13" ht="16.5" hidden="1" customHeight="1" outlineLevel="2" x14ac:dyDescent="0.25">
      <c r="B412" s="133" t="s">
        <v>43</v>
      </c>
      <c r="C412" s="284"/>
      <c r="D412" s="271" t="s">
        <v>44</v>
      </c>
      <c r="E412" s="272"/>
      <c r="F412" s="271" t="s">
        <v>45</v>
      </c>
      <c r="G412" s="272"/>
      <c r="H412" s="50" t="s">
        <v>46</v>
      </c>
      <c r="I412" s="107"/>
      <c r="J412" s="107"/>
    </row>
    <row r="413" spans="2:13" ht="16.5" hidden="1" outlineLevel="2" x14ac:dyDescent="0.25">
      <c r="B413" s="219"/>
      <c r="C413" s="285"/>
      <c r="D413" s="286"/>
      <c r="E413" s="287"/>
      <c r="F413" s="286"/>
      <c r="G413" s="287"/>
      <c r="H413" s="77"/>
      <c r="I413" s="107"/>
      <c r="J413" t="str">
        <f>LEFT(B413,1)</f>
        <v/>
      </c>
      <c r="K413" s="30" t="str">
        <f>IF(B413="","",IF(J413=$J$405,"","Vyberte zo zoznamu projektovú aktivitu, ktorá spadá pod zvolený typ aktivity (rovnaké začiatočné písmená)"))</f>
        <v/>
      </c>
    </row>
    <row r="414" spans="2:13" ht="16.5" hidden="1" customHeight="1" outlineLevel="2" x14ac:dyDescent="0.25">
      <c r="B414" s="133" t="s">
        <v>43</v>
      </c>
      <c r="C414" s="284"/>
      <c r="D414" s="271" t="s">
        <v>44</v>
      </c>
      <c r="E414" s="272"/>
      <c r="F414" s="271" t="s">
        <v>45</v>
      </c>
      <c r="G414" s="272"/>
      <c r="H414" s="50" t="s">
        <v>46</v>
      </c>
      <c r="I414" s="107"/>
      <c r="J414" s="107"/>
    </row>
    <row r="415" spans="2:13" ht="16.5" hidden="1" outlineLevel="2" x14ac:dyDescent="0.25">
      <c r="B415" s="219"/>
      <c r="C415" s="285"/>
      <c r="D415" s="286"/>
      <c r="E415" s="287"/>
      <c r="F415" s="286"/>
      <c r="G415" s="287"/>
      <c r="H415" s="77"/>
      <c r="I415" s="107"/>
      <c r="J415" t="str">
        <f>LEFT(B415,1)</f>
        <v/>
      </c>
      <c r="K415" s="30" t="str">
        <f>IF(B415="","",IF(J415=$J$405,"","Vyberte zo zoznamu projektovú aktivitu, ktorá spadá pod zvolený typ aktivity (rovnaké začiatočné písmená)"))</f>
        <v/>
      </c>
    </row>
    <row r="416" spans="2:13" ht="11.25" hidden="1" customHeight="1" outlineLevel="1" collapsed="1" x14ac:dyDescent="0.25">
      <c r="B416" s="87"/>
      <c r="C416" s="88"/>
      <c r="D416" s="89"/>
      <c r="E416" s="90"/>
      <c r="F416" s="89"/>
      <c r="G416" s="90"/>
      <c r="H416" s="91"/>
      <c r="I416" s="107"/>
      <c r="J416"/>
      <c r="K416" s="86"/>
    </row>
    <row r="417" spans="2:13" ht="15.75" hidden="1" customHeight="1" collapsed="1" x14ac:dyDescent="0.25">
      <c r="B417" s="213" t="s">
        <v>570</v>
      </c>
      <c r="C417" s="213"/>
      <c r="D417" s="126"/>
      <c r="E417" s="126"/>
      <c r="F417" s="126"/>
      <c r="G417" s="126"/>
      <c r="H417" s="127"/>
      <c r="I417" s="107"/>
      <c r="J417" t="str">
        <f>LEFT(D417,1)</f>
        <v/>
      </c>
    </row>
    <row r="418" spans="2:13" ht="16.5" hidden="1" customHeight="1" outlineLevel="1" x14ac:dyDescent="0.25">
      <c r="B418" s="133" t="s">
        <v>43</v>
      </c>
      <c r="C418" s="284"/>
      <c r="D418" s="271" t="s">
        <v>44</v>
      </c>
      <c r="E418" s="272"/>
      <c r="F418" s="271" t="s">
        <v>45</v>
      </c>
      <c r="G418" s="272"/>
      <c r="H418" s="50" t="s">
        <v>46</v>
      </c>
      <c r="I418" s="107"/>
      <c r="J418" s="107"/>
    </row>
    <row r="419" spans="2:13" ht="16.5" hidden="1" outlineLevel="1" x14ac:dyDescent="0.25">
      <c r="B419" s="343"/>
      <c r="C419" s="344"/>
      <c r="D419" s="286"/>
      <c r="E419" s="287"/>
      <c r="F419" s="286"/>
      <c r="G419" s="287"/>
      <c r="H419" s="77"/>
      <c r="I419" s="107"/>
      <c r="J419" t="str">
        <f>LEFT(B419,1)</f>
        <v/>
      </c>
      <c r="K419" s="30" t="str">
        <f>IF(B419="","",IF(J419=$J$417,"","Vyberte zo zoznamu projektovú aktivitu, ktorá spadá pod zvolený typ aktivity (rovnaké začiatočné písmená)"))</f>
        <v/>
      </c>
      <c r="M419" s="28"/>
    </row>
    <row r="420" spans="2:13" ht="16.5" hidden="1" customHeight="1" outlineLevel="1" x14ac:dyDescent="0.25">
      <c r="B420" s="133" t="s">
        <v>43</v>
      </c>
      <c r="C420" s="284"/>
      <c r="D420" s="271" t="s">
        <v>44</v>
      </c>
      <c r="E420" s="272"/>
      <c r="F420" s="271" t="s">
        <v>45</v>
      </c>
      <c r="G420" s="272"/>
      <c r="H420" s="50" t="s">
        <v>46</v>
      </c>
      <c r="I420" s="107"/>
      <c r="J420" s="107"/>
    </row>
    <row r="421" spans="2:13" ht="16.5" hidden="1" outlineLevel="1" x14ac:dyDescent="0.25">
      <c r="B421" s="338"/>
      <c r="C421" s="339"/>
      <c r="D421" s="286"/>
      <c r="E421" s="287"/>
      <c r="F421" s="286"/>
      <c r="G421" s="287"/>
      <c r="H421" s="78"/>
      <c r="I421" s="107"/>
      <c r="J421" t="str">
        <f>LEFT(B421,1)</f>
        <v/>
      </c>
      <c r="K421" s="30" t="str">
        <f>IF(B421="","",IF(J421=$J$417,"","Vyberte zo zoznamu projektovú aktivitu, ktorá spadá pod zvolený typ aktivity (rovnaké začiatočné písmená)"))</f>
        <v/>
      </c>
    </row>
    <row r="422" spans="2:13" ht="16.5" hidden="1" customHeight="1" outlineLevel="2" x14ac:dyDescent="0.25">
      <c r="B422" s="133" t="s">
        <v>43</v>
      </c>
      <c r="C422" s="284"/>
      <c r="D422" s="271" t="s">
        <v>44</v>
      </c>
      <c r="E422" s="272"/>
      <c r="F422" s="271" t="s">
        <v>45</v>
      </c>
      <c r="G422" s="272"/>
      <c r="H422" s="50" t="s">
        <v>46</v>
      </c>
      <c r="I422" s="107"/>
      <c r="J422" s="107"/>
    </row>
    <row r="423" spans="2:13" ht="16.5" hidden="1" outlineLevel="2" x14ac:dyDescent="0.25">
      <c r="B423" s="219"/>
      <c r="C423" s="285"/>
      <c r="D423" s="286"/>
      <c r="E423" s="287"/>
      <c r="F423" s="286"/>
      <c r="G423" s="287"/>
      <c r="H423" s="77"/>
      <c r="I423" s="107"/>
      <c r="J423" t="str">
        <f>LEFT(B423,1)</f>
        <v/>
      </c>
      <c r="K423" s="30" t="str">
        <f>IF(B423="","",IF(J423=$J$417,"","Vyberte zo zoznamu projektovú aktivitu, ktorá spadá pod zvolený typ aktivity (rovnaké začiatočné písmená)"))</f>
        <v/>
      </c>
    </row>
    <row r="424" spans="2:13" ht="16.5" hidden="1" customHeight="1" outlineLevel="2" x14ac:dyDescent="0.25">
      <c r="B424" s="133" t="s">
        <v>43</v>
      </c>
      <c r="C424" s="284"/>
      <c r="D424" s="271" t="s">
        <v>44</v>
      </c>
      <c r="E424" s="272"/>
      <c r="F424" s="271" t="s">
        <v>45</v>
      </c>
      <c r="G424" s="272"/>
      <c r="H424" s="50" t="s">
        <v>46</v>
      </c>
      <c r="I424" s="107"/>
      <c r="J424" s="107"/>
    </row>
    <row r="425" spans="2:13" ht="16.5" hidden="1" outlineLevel="2" x14ac:dyDescent="0.25">
      <c r="B425" s="219"/>
      <c r="C425" s="285"/>
      <c r="D425" s="286"/>
      <c r="E425" s="287"/>
      <c r="F425" s="286"/>
      <c r="G425" s="287"/>
      <c r="H425" s="77"/>
      <c r="I425" s="107"/>
      <c r="J425" t="str">
        <f>LEFT(B425,1)</f>
        <v/>
      </c>
      <c r="K425" s="30" t="str">
        <f>IF(B425="","",IF(J425=$J$417,"","Vyberte zo zoznamu projektovú aktivitu, ktorá spadá pod zvolený typ aktivity (rovnaké začiatočné písmená)"))</f>
        <v/>
      </c>
    </row>
    <row r="426" spans="2:13" ht="16.5" hidden="1" customHeight="1" outlineLevel="2" x14ac:dyDescent="0.25">
      <c r="B426" s="133" t="s">
        <v>43</v>
      </c>
      <c r="C426" s="284"/>
      <c r="D426" s="271" t="s">
        <v>44</v>
      </c>
      <c r="E426" s="272"/>
      <c r="F426" s="271" t="s">
        <v>45</v>
      </c>
      <c r="G426" s="272"/>
      <c r="H426" s="50" t="s">
        <v>46</v>
      </c>
      <c r="I426" s="107"/>
      <c r="J426" s="107"/>
    </row>
    <row r="427" spans="2:13" ht="16.5" hidden="1" outlineLevel="2" x14ac:dyDescent="0.25">
      <c r="B427" s="219"/>
      <c r="C427" s="285"/>
      <c r="D427" s="286"/>
      <c r="E427" s="287"/>
      <c r="F427" s="286"/>
      <c r="G427" s="287"/>
      <c r="H427" s="77"/>
      <c r="I427" s="107"/>
      <c r="J427" t="str">
        <f>LEFT(B427,1)</f>
        <v/>
      </c>
      <c r="K427" s="30" t="str">
        <f>IF(B427="","",IF(J427=$J$417,"","Vyberte zo zoznamu projektovú aktivitu, ktorá spadá pod zvolený typ aktivity (rovnaké začiatočné písmená)"))</f>
        <v/>
      </c>
    </row>
    <row r="428" spans="2:13" ht="11.25" hidden="1" customHeight="1" outlineLevel="1" collapsed="1" x14ac:dyDescent="0.25">
      <c r="B428" s="87"/>
      <c r="C428" s="88"/>
      <c r="D428" s="89"/>
      <c r="E428" s="90"/>
      <c r="F428" s="89"/>
      <c r="G428" s="90"/>
      <c r="H428" s="91"/>
      <c r="I428" s="107"/>
      <c r="J428"/>
      <c r="K428" s="86"/>
    </row>
    <row r="429" spans="2:13" ht="15.75" hidden="1" customHeight="1" collapsed="1" x14ac:dyDescent="0.25">
      <c r="B429" s="213" t="s">
        <v>570</v>
      </c>
      <c r="C429" s="213"/>
      <c r="D429" s="126"/>
      <c r="E429" s="126"/>
      <c r="F429" s="126"/>
      <c r="G429" s="126"/>
      <c r="H429" s="127"/>
      <c r="I429" s="95"/>
      <c r="J429" t="str">
        <f>LEFT(D429,1)</f>
        <v/>
      </c>
    </row>
    <row r="430" spans="2:13" ht="16.5" hidden="1" customHeight="1" outlineLevel="1" x14ac:dyDescent="0.25">
      <c r="B430" s="133" t="s">
        <v>43</v>
      </c>
      <c r="C430" s="284"/>
      <c r="D430" s="271" t="s">
        <v>44</v>
      </c>
      <c r="E430" s="272"/>
      <c r="F430" s="271" t="s">
        <v>45</v>
      </c>
      <c r="G430" s="272"/>
      <c r="H430" s="50" t="s">
        <v>46</v>
      </c>
      <c r="I430" s="95"/>
      <c r="J430" s="95"/>
    </row>
    <row r="431" spans="2:13" ht="16.5" hidden="1" outlineLevel="1" x14ac:dyDescent="0.25">
      <c r="B431" s="343"/>
      <c r="C431" s="344"/>
      <c r="D431" s="286"/>
      <c r="E431" s="287"/>
      <c r="F431" s="286"/>
      <c r="G431" s="287"/>
      <c r="H431" s="77"/>
      <c r="I431" s="95"/>
      <c r="J431" t="str">
        <f>LEFT(B431,1)</f>
        <v/>
      </c>
      <c r="K431" s="30" t="str">
        <f>IF(B431="","",IF(J431=$J$429,"","Vyberte zo zoznamu projektovú aktivitu, ktorá spadá pod zvolený typ aktivity (rovnaké začiatočné písmená)"))</f>
        <v/>
      </c>
      <c r="M431" s="28"/>
    </row>
    <row r="432" spans="2:13" ht="16.5" hidden="1" customHeight="1" outlineLevel="1" x14ac:dyDescent="0.25">
      <c r="B432" s="133" t="s">
        <v>43</v>
      </c>
      <c r="C432" s="284"/>
      <c r="D432" s="271" t="s">
        <v>44</v>
      </c>
      <c r="E432" s="272"/>
      <c r="F432" s="271" t="s">
        <v>45</v>
      </c>
      <c r="G432" s="272"/>
      <c r="H432" s="50" t="s">
        <v>46</v>
      </c>
      <c r="I432" s="95"/>
      <c r="J432" s="95"/>
    </row>
    <row r="433" spans="2:13" ht="16.5" hidden="1" outlineLevel="1" x14ac:dyDescent="0.25">
      <c r="B433" s="338"/>
      <c r="C433" s="339"/>
      <c r="D433" s="286"/>
      <c r="E433" s="287"/>
      <c r="F433" s="286"/>
      <c r="G433" s="287"/>
      <c r="H433" s="78"/>
      <c r="I433" s="95"/>
      <c r="J433" t="str">
        <f>LEFT(B433,1)</f>
        <v/>
      </c>
      <c r="K433" s="30" t="str">
        <f>IF(B433="","",IF(J433=$J$429,"","Vyberte zo zoznamu projektovú aktivitu, ktorá spadá pod zvolený typ aktivity (rovnaké začiatočné písmená)"))</f>
        <v/>
      </c>
    </row>
    <row r="434" spans="2:13" ht="16.5" hidden="1" customHeight="1" outlineLevel="2" x14ac:dyDescent="0.25">
      <c r="B434" s="133" t="s">
        <v>43</v>
      </c>
      <c r="C434" s="284"/>
      <c r="D434" s="271" t="s">
        <v>44</v>
      </c>
      <c r="E434" s="272"/>
      <c r="F434" s="271" t="s">
        <v>45</v>
      </c>
      <c r="G434" s="272"/>
      <c r="H434" s="50" t="s">
        <v>46</v>
      </c>
      <c r="I434" s="95"/>
      <c r="J434" s="95"/>
    </row>
    <row r="435" spans="2:13" ht="16.5" hidden="1" outlineLevel="2" x14ac:dyDescent="0.25">
      <c r="B435" s="219"/>
      <c r="C435" s="285"/>
      <c r="D435" s="286"/>
      <c r="E435" s="287"/>
      <c r="F435" s="286"/>
      <c r="G435" s="287"/>
      <c r="H435" s="77"/>
      <c r="I435" s="95"/>
      <c r="J435" t="str">
        <f>LEFT(B435,1)</f>
        <v/>
      </c>
      <c r="K435" s="30" t="str">
        <f>IF(B435="","",IF(J435=$J$429,"","Vyberte zo zoznamu projektovú aktivitu, ktorá spadá pod zvolený typ aktivity (rovnaké začiatočné písmená)"))</f>
        <v/>
      </c>
    </row>
    <row r="436" spans="2:13" ht="16.5" hidden="1" customHeight="1" outlineLevel="2" x14ac:dyDescent="0.25">
      <c r="B436" s="133" t="s">
        <v>43</v>
      </c>
      <c r="C436" s="284"/>
      <c r="D436" s="271" t="s">
        <v>44</v>
      </c>
      <c r="E436" s="272"/>
      <c r="F436" s="271" t="s">
        <v>45</v>
      </c>
      <c r="G436" s="272"/>
      <c r="H436" s="50" t="s">
        <v>46</v>
      </c>
      <c r="I436" s="95"/>
      <c r="J436" s="95"/>
    </row>
    <row r="437" spans="2:13" ht="16.5" hidden="1" outlineLevel="2" x14ac:dyDescent="0.25">
      <c r="B437" s="219"/>
      <c r="C437" s="285"/>
      <c r="D437" s="286"/>
      <c r="E437" s="287"/>
      <c r="F437" s="286"/>
      <c r="G437" s="287"/>
      <c r="H437" s="77"/>
      <c r="I437" s="95"/>
      <c r="J437" t="str">
        <f>LEFT(B437,1)</f>
        <v/>
      </c>
      <c r="K437" s="30" t="str">
        <f>IF(B437="","",IF(J437=$J$429,"","Vyberte zo zoznamu projektovú aktivitu, ktorá spadá pod zvolený typ aktivity (rovnaké začiatočné písmená)"))</f>
        <v/>
      </c>
    </row>
    <row r="438" spans="2:13" ht="16.5" hidden="1" customHeight="1" outlineLevel="2" x14ac:dyDescent="0.25">
      <c r="B438" s="133" t="s">
        <v>43</v>
      </c>
      <c r="C438" s="284"/>
      <c r="D438" s="271" t="s">
        <v>44</v>
      </c>
      <c r="E438" s="272"/>
      <c r="F438" s="271" t="s">
        <v>45</v>
      </c>
      <c r="G438" s="272"/>
      <c r="H438" s="50" t="s">
        <v>46</v>
      </c>
      <c r="I438" s="95"/>
      <c r="J438" s="95"/>
    </row>
    <row r="439" spans="2:13" ht="16.5" hidden="1" outlineLevel="2" x14ac:dyDescent="0.25">
      <c r="B439" s="219"/>
      <c r="C439" s="285"/>
      <c r="D439" s="286"/>
      <c r="E439" s="287"/>
      <c r="F439" s="286"/>
      <c r="G439" s="287"/>
      <c r="H439" s="77"/>
      <c r="I439" s="95"/>
      <c r="J439" t="str">
        <f>LEFT(B439,1)</f>
        <v/>
      </c>
      <c r="K439" s="30" t="str">
        <f>IF(B439="","",IF(J439=$J$429,"","Vyberte zo zoznamu projektovú aktivitu, ktorá spadá pod zvolený typ aktivity (rovnaké začiatočné písmená)"))</f>
        <v/>
      </c>
    </row>
    <row r="440" spans="2:13" ht="17.25" hidden="1" customHeight="1" outlineLevel="1" collapsed="1" x14ac:dyDescent="0.25">
      <c r="B440" s="87"/>
      <c r="C440" s="88"/>
      <c r="D440" s="89"/>
      <c r="E440" s="90"/>
      <c r="F440" s="89"/>
      <c r="G440" s="90"/>
      <c r="H440" s="91"/>
      <c r="I440" s="95"/>
      <c r="J440"/>
      <c r="K440" s="86"/>
    </row>
    <row r="441" spans="2:13" ht="16.5" collapsed="1" thickBot="1" x14ac:dyDescent="0.3">
      <c r="B441" s="3"/>
    </row>
    <row r="442" spans="2:13" ht="17.25" thickBot="1" x14ac:dyDescent="0.3">
      <c r="B442" s="251" t="s">
        <v>47</v>
      </c>
      <c r="C442" s="252"/>
      <c r="D442" s="252"/>
      <c r="E442" s="252"/>
      <c r="F442" s="252"/>
      <c r="G442" s="252"/>
      <c r="H442" s="253"/>
    </row>
    <row r="443" spans="2:13" ht="16.5" x14ac:dyDescent="0.25">
      <c r="B443" s="31"/>
      <c r="C443" s="32"/>
      <c r="D443" s="32"/>
      <c r="E443" s="32"/>
      <c r="F443" s="32"/>
      <c r="G443" s="32"/>
      <c r="H443" s="32"/>
    </row>
    <row r="444" spans="2:13" ht="53.25" customHeight="1" x14ac:dyDescent="0.25">
      <c r="B444" s="145" t="s">
        <v>1419</v>
      </c>
      <c r="C444" s="204"/>
      <c r="D444" s="204"/>
      <c r="E444" s="204"/>
      <c r="F444" s="204"/>
      <c r="G444" s="204"/>
      <c r="H444" s="205"/>
    </row>
    <row r="445" spans="2:13" ht="15.75" customHeight="1" x14ac:dyDescent="0.25">
      <c r="B445" s="133" t="s">
        <v>48</v>
      </c>
      <c r="C445" s="212"/>
      <c r="D445" s="208" t="str">
        <f>$D$195</f>
        <v>Nevypĺňa sa, automaticky generované.</v>
      </c>
      <c r="E445" s="208"/>
      <c r="F445" s="208"/>
      <c r="G445" s="208"/>
      <c r="H445" s="209"/>
    </row>
    <row r="446" spans="2:13" ht="15.75" customHeight="1" x14ac:dyDescent="0.25">
      <c r="B446" s="133" t="s">
        <v>207</v>
      </c>
      <c r="C446" s="212"/>
      <c r="D446" s="248" t="s">
        <v>1408</v>
      </c>
      <c r="E446" s="248"/>
      <c r="F446" s="248"/>
      <c r="G446" s="248"/>
      <c r="H446" s="249"/>
      <c r="J446" t="str">
        <f>LEFT(D446,1)</f>
        <v>V</v>
      </c>
    </row>
    <row r="447" spans="2:13" ht="15.75" customHeight="1" x14ac:dyDescent="0.25">
      <c r="B447" s="133" t="s">
        <v>1253</v>
      </c>
      <c r="C447" s="212"/>
      <c r="D447" s="208" t="str">
        <f>$D$195</f>
        <v>Nevypĺňa sa, automaticky generované.</v>
      </c>
      <c r="E447" s="208"/>
      <c r="F447" s="208"/>
      <c r="G447" s="208"/>
      <c r="H447" s="209"/>
      <c r="J447"/>
    </row>
    <row r="448" spans="2:13" ht="15.75" customHeight="1" x14ac:dyDescent="0.25">
      <c r="B448" s="133" t="s">
        <v>208</v>
      </c>
      <c r="C448" s="212"/>
      <c r="D448" s="248" t="s">
        <v>1408</v>
      </c>
      <c r="E448" s="248"/>
      <c r="F448" s="248"/>
      <c r="G448" s="248"/>
      <c r="H448" s="249"/>
      <c r="J448" t="str">
        <f>LEFT(D448,1)</f>
        <v>V</v>
      </c>
      <c r="K448" s="29" t="str">
        <f>IF(D448="","",IF(J448=J446,"","Projektová aktivita nespadá pod zvolený typ aktivity (rovnaké začiatočné písmená)"))</f>
        <v/>
      </c>
      <c r="M448" s="28"/>
    </row>
    <row r="449" spans="2:13" ht="70.5" customHeight="1" x14ac:dyDescent="0.25">
      <c r="B449" s="261" t="s">
        <v>49</v>
      </c>
      <c r="C449" s="262"/>
      <c r="D449" s="340" t="s">
        <v>1413</v>
      </c>
      <c r="E449" s="264"/>
      <c r="F449" s="264"/>
      <c r="G449" s="264"/>
      <c r="H449" s="265"/>
    </row>
    <row r="450" spans="2:13" ht="15.75" customHeight="1" x14ac:dyDescent="0.25">
      <c r="B450" s="261" t="s">
        <v>1308</v>
      </c>
      <c r="C450" s="262"/>
      <c r="D450" s="208" t="str">
        <f>$D$195</f>
        <v>Nevypĺňa sa, automaticky generované.</v>
      </c>
      <c r="E450" s="208"/>
      <c r="F450" s="208"/>
      <c r="G450" s="208"/>
      <c r="H450" s="209"/>
    </row>
    <row r="451" spans="2:13" ht="105" customHeight="1" x14ac:dyDescent="0.25">
      <c r="B451" s="133" t="s">
        <v>1417</v>
      </c>
      <c r="C451" s="212"/>
      <c r="D451" s="360" t="s">
        <v>1418</v>
      </c>
      <c r="E451" s="361"/>
      <c r="F451" s="361"/>
      <c r="G451" s="361"/>
      <c r="H451" s="362"/>
    </row>
    <row r="452" spans="2:13" ht="86.25" customHeight="1" x14ac:dyDescent="0.25">
      <c r="B452" s="133" t="s">
        <v>1414</v>
      </c>
      <c r="C452" s="212"/>
      <c r="D452" s="363"/>
      <c r="E452" s="364"/>
      <c r="F452" s="364"/>
      <c r="G452" s="364"/>
      <c r="H452" s="365"/>
    </row>
    <row r="453" spans="2:13" ht="69.75" customHeight="1" x14ac:dyDescent="0.25">
      <c r="B453" s="133" t="s">
        <v>1416</v>
      </c>
      <c r="C453" s="212"/>
      <c r="D453" s="363"/>
      <c r="E453" s="364"/>
      <c r="F453" s="364"/>
      <c r="G453" s="364"/>
      <c r="H453" s="365"/>
    </row>
    <row r="454" spans="2:13" ht="55.5" customHeight="1" x14ac:dyDescent="0.25">
      <c r="B454" s="133" t="s">
        <v>1415</v>
      </c>
      <c r="C454" s="212"/>
      <c r="D454" s="366"/>
      <c r="E454" s="367"/>
      <c r="F454" s="367"/>
      <c r="G454" s="367"/>
      <c r="H454" s="368"/>
    </row>
    <row r="455" spans="2:13" ht="15.75" customHeight="1" x14ac:dyDescent="0.25">
      <c r="B455" s="145"/>
      <c r="C455" s="204"/>
      <c r="D455" s="204"/>
      <c r="E455" s="204"/>
      <c r="F455" s="204"/>
      <c r="G455" s="204"/>
      <c r="H455" s="205"/>
      <c r="I455" s="27"/>
      <c r="J455" s="27"/>
    </row>
    <row r="456" spans="2:13" ht="15.75" hidden="1" customHeight="1" outlineLevel="1" x14ac:dyDescent="0.25">
      <c r="B456" s="133" t="s">
        <v>48</v>
      </c>
      <c r="C456" s="212"/>
      <c r="D456" s="208" t="str">
        <f>IF($D$19="","potrebné vyplniť v bode 1.1",$D$19)</f>
        <v>Uvedie sa obchodné meno/názov VP</v>
      </c>
      <c r="E456" s="208"/>
      <c r="F456" s="208"/>
      <c r="G456" s="208"/>
      <c r="H456" s="209"/>
      <c r="I456" s="27"/>
      <c r="J456" s="27"/>
    </row>
    <row r="457" spans="2:13" ht="15.75" hidden="1" customHeight="1" outlineLevel="1" x14ac:dyDescent="0.25">
      <c r="B457" s="133" t="s">
        <v>207</v>
      </c>
      <c r="C457" s="212"/>
      <c r="D457" s="220"/>
      <c r="E457" s="220"/>
      <c r="F457" s="220"/>
      <c r="G457" s="220"/>
      <c r="H457" s="221"/>
      <c r="I457" s="27"/>
      <c r="J457" t="str">
        <f>LEFT(D457,1)</f>
        <v/>
      </c>
    </row>
    <row r="458" spans="2:13" ht="15.75" hidden="1" customHeight="1" outlineLevel="1" x14ac:dyDescent="0.25">
      <c r="B458" s="133" t="s">
        <v>1253</v>
      </c>
      <c r="C458" s="212"/>
      <c r="D458" s="208" t="str">
        <f>$D$195</f>
        <v>Nevypĺňa sa, automaticky generované.</v>
      </c>
      <c r="E458" s="208"/>
      <c r="F458" s="208"/>
      <c r="G458" s="208"/>
      <c r="H458" s="209"/>
      <c r="I458" s="27"/>
      <c r="J458"/>
    </row>
    <row r="459" spans="2:13" ht="15.75" hidden="1" customHeight="1" outlineLevel="1" x14ac:dyDescent="0.25">
      <c r="B459" s="133" t="s">
        <v>208</v>
      </c>
      <c r="C459" s="212"/>
      <c r="D459" s="220"/>
      <c r="E459" s="220"/>
      <c r="F459" s="220"/>
      <c r="G459" s="220"/>
      <c r="H459" s="221"/>
      <c r="I459" s="27"/>
      <c r="J459" t="str">
        <f>LEFT(D459,1)</f>
        <v/>
      </c>
      <c r="K459" s="29" t="str">
        <f>IF(D459="","",IF(J459=J457,"","Projektová aktivita nespadá pod zvolený typ aktivity (rovnaké začiatočné písmená)"))</f>
        <v/>
      </c>
      <c r="M459" s="28"/>
    </row>
    <row r="460" spans="2:13" ht="48" hidden="1" customHeight="1" outlineLevel="1" x14ac:dyDescent="0.25">
      <c r="B460" s="261" t="s">
        <v>49</v>
      </c>
      <c r="C460" s="262"/>
      <c r="D460" s="263"/>
      <c r="E460" s="264"/>
      <c r="F460" s="264"/>
      <c r="G460" s="264"/>
      <c r="H460" s="265"/>
      <c r="I460" s="27"/>
      <c r="J460" s="27"/>
    </row>
    <row r="461" spans="2:13" ht="15.75" hidden="1" customHeight="1" outlineLevel="1" x14ac:dyDescent="0.25">
      <c r="B461" s="261" t="s">
        <v>1308</v>
      </c>
      <c r="C461" s="262"/>
      <c r="D461" s="266" t="str">
        <f>IF(D459="","",LOOKUP(D459,Čiselník2!$E$3:$E$481,Čiselník2!$F$3:$F$481))</f>
        <v/>
      </c>
      <c r="E461" s="267"/>
      <c r="F461" s="267"/>
      <c r="G461" s="267"/>
      <c r="H461" s="268"/>
      <c r="I461" s="27"/>
      <c r="J461" s="27"/>
    </row>
    <row r="462" spans="2:13" ht="15.75" hidden="1" customHeight="1" outlineLevel="1" x14ac:dyDescent="0.25">
      <c r="B462" s="133" t="s">
        <v>1296</v>
      </c>
      <c r="C462" s="212"/>
      <c r="D462" s="125"/>
      <c r="E462" s="126"/>
      <c r="F462" s="126"/>
      <c r="G462" s="126"/>
      <c r="H462" s="127"/>
      <c r="I462" s="27"/>
      <c r="J462" s="27"/>
    </row>
    <row r="463" spans="2:13" ht="15.75" hidden="1" customHeight="1" outlineLevel="1" x14ac:dyDescent="0.25">
      <c r="B463" s="133" t="s">
        <v>1297</v>
      </c>
      <c r="C463" s="212"/>
      <c r="D463" s="269"/>
      <c r="E463" s="269"/>
      <c r="F463" s="269"/>
      <c r="G463" s="269"/>
      <c r="H463" s="270"/>
      <c r="I463" s="27"/>
      <c r="J463" s="27"/>
    </row>
    <row r="464" spans="2:13" ht="15.75" hidden="1" customHeight="1" outlineLevel="1" x14ac:dyDescent="0.25">
      <c r="B464" s="133" t="s">
        <v>1254</v>
      </c>
      <c r="C464" s="212"/>
      <c r="D464" s="269"/>
      <c r="E464" s="269"/>
      <c r="F464" s="269"/>
      <c r="G464" s="269"/>
      <c r="H464" s="270"/>
      <c r="I464" s="27"/>
      <c r="J464" s="27"/>
    </row>
    <row r="465" spans="2:13" ht="15.75" hidden="1" customHeight="1" outlineLevel="1" x14ac:dyDescent="0.25">
      <c r="B465" s="133" t="s">
        <v>1255</v>
      </c>
      <c r="C465" s="212"/>
      <c r="D465" s="269"/>
      <c r="E465" s="269"/>
      <c r="F465" s="269"/>
      <c r="G465" s="269"/>
      <c r="H465" s="270"/>
      <c r="I465" s="27"/>
      <c r="J465" s="27"/>
    </row>
    <row r="466" spans="2:13" ht="15.75" customHeight="1" collapsed="1" x14ac:dyDescent="0.25">
      <c r="B466" s="145"/>
      <c r="C466" s="204"/>
      <c r="D466" s="204"/>
      <c r="E466" s="204"/>
      <c r="F466" s="204"/>
      <c r="G466" s="204"/>
      <c r="H466" s="205"/>
      <c r="I466" s="107"/>
      <c r="J466" s="107"/>
    </row>
    <row r="467" spans="2:13" ht="15.75" hidden="1" customHeight="1" outlineLevel="1" x14ac:dyDescent="0.25">
      <c r="B467" s="133" t="s">
        <v>48</v>
      </c>
      <c r="C467" s="212"/>
      <c r="D467" s="208" t="str">
        <f>IF($D$19="","potrebné vyplniť v bode 1.1",$D$19)</f>
        <v>Uvedie sa obchodné meno/názov VP</v>
      </c>
      <c r="E467" s="208"/>
      <c r="F467" s="208"/>
      <c r="G467" s="208"/>
      <c r="H467" s="209"/>
      <c r="I467" s="107"/>
      <c r="J467" s="107"/>
    </row>
    <row r="468" spans="2:13" ht="15.75" hidden="1" customHeight="1" outlineLevel="1" x14ac:dyDescent="0.25">
      <c r="B468" s="133" t="s">
        <v>207</v>
      </c>
      <c r="C468" s="212"/>
      <c r="D468" s="220"/>
      <c r="E468" s="220"/>
      <c r="F468" s="220"/>
      <c r="G468" s="220"/>
      <c r="H468" s="221"/>
      <c r="I468" s="107"/>
      <c r="J468" t="str">
        <f>LEFT(D468,1)</f>
        <v/>
      </c>
    </row>
    <row r="469" spans="2:13" ht="15.75" hidden="1" customHeight="1" outlineLevel="1" x14ac:dyDescent="0.25">
      <c r="B469" s="133" t="s">
        <v>1253</v>
      </c>
      <c r="C469" s="212"/>
      <c r="D469" s="208" t="str">
        <f>$D$195</f>
        <v>Nevypĺňa sa, automaticky generované.</v>
      </c>
      <c r="E469" s="208"/>
      <c r="F469" s="208"/>
      <c r="G469" s="208"/>
      <c r="H469" s="209"/>
      <c r="I469" s="107"/>
      <c r="J469"/>
    </row>
    <row r="470" spans="2:13" ht="15.75" hidden="1" customHeight="1" outlineLevel="1" x14ac:dyDescent="0.25">
      <c r="B470" s="133" t="s">
        <v>208</v>
      </c>
      <c r="C470" s="212"/>
      <c r="D470" s="220"/>
      <c r="E470" s="220"/>
      <c r="F470" s="220"/>
      <c r="G470" s="220"/>
      <c r="H470" s="221"/>
      <c r="I470" s="107"/>
      <c r="J470" t="str">
        <f>LEFT(D470,1)</f>
        <v/>
      </c>
      <c r="K470" s="29" t="str">
        <f>IF(D470="","",IF(J470=J468,"","Projektová aktivita nespadá pod zvolený typ aktivity (rovnaké začiatočné písmená)"))</f>
        <v/>
      </c>
      <c r="M470" s="28"/>
    </row>
    <row r="471" spans="2:13" ht="48" hidden="1" customHeight="1" outlineLevel="1" x14ac:dyDescent="0.25">
      <c r="B471" s="261" t="s">
        <v>49</v>
      </c>
      <c r="C471" s="262"/>
      <c r="D471" s="263"/>
      <c r="E471" s="264"/>
      <c r="F471" s="264"/>
      <c r="G471" s="264"/>
      <c r="H471" s="265"/>
      <c r="I471" s="107"/>
      <c r="J471" s="107"/>
    </row>
    <row r="472" spans="2:13" ht="15.75" hidden="1" customHeight="1" outlineLevel="1" x14ac:dyDescent="0.25">
      <c r="B472" s="261" t="s">
        <v>1308</v>
      </c>
      <c r="C472" s="262"/>
      <c r="D472" s="266" t="str">
        <f>IF(D470="","",LOOKUP(D470,Čiselník2!$E$3:$E$481,Čiselník2!$F$3:$F$481))</f>
        <v/>
      </c>
      <c r="E472" s="267"/>
      <c r="F472" s="267"/>
      <c r="G472" s="267"/>
      <c r="H472" s="268"/>
      <c r="I472" s="107"/>
      <c r="J472" s="107"/>
    </row>
    <row r="473" spans="2:13" ht="15.75" hidden="1" customHeight="1" outlineLevel="1" x14ac:dyDescent="0.25">
      <c r="B473" s="133" t="s">
        <v>1296</v>
      </c>
      <c r="C473" s="212"/>
      <c r="D473" s="125"/>
      <c r="E473" s="126"/>
      <c r="F473" s="126"/>
      <c r="G473" s="126"/>
      <c r="H473" s="127"/>
      <c r="I473" s="107"/>
      <c r="J473" s="107"/>
    </row>
    <row r="474" spans="2:13" ht="15.75" hidden="1" customHeight="1" outlineLevel="1" x14ac:dyDescent="0.25">
      <c r="B474" s="133" t="s">
        <v>1297</v>
      </c>
      <c r="C474" s="212"/>
      <c r="D474" s="269"/>
      <c r="E474" s="269"/>
      <c r="F474" s="269"/>
      <c r="G474" s="269"/>
      <c r="H474" s="270"/>
      <c r="I474" s="107"/>
      <c r="J474" s="107"/>
    </row>
    <row r="475" spans="2:13" ht="15.75" hidden="1" customHeight="1" outlineLevel="1" x14ac:dyDescent="0.25">
      <c r="B475" s="133" t="s">
        <v>1254</v>
      </c>
      <c r="C475" s="212"/>
      <c r="D475" s="269"/>
      <c r="E475" s="269"/>
      <c r="F475" s="269"/>
      <c r="G475" s="269"/>
      <c r="H475" s="270"/>
      <c r="I475" s="107"/>
      <c r="J475" s="107"/>
    </row>
    <row r="476" spans="2:13" ht="15.75" hidden="1" customHeight="1" outlineLevel="1" x14ac:dyDescent="0.25">
      <c r="B476" s="133" t="s">
        <v>1255</v>
      </c>
      <c r="C476" s="212"/>
      <c r="D476" s="269"/>
      <c r="E476" s="269"/>
      <c r="F476" s="269"/>
      <c r="G476" s="269"/>
      <c r="H476" s="270"/>
      <c r="I476" s="107"/>
      <c r="J476" s="107"/>
    </row>
    <row r="477" spans="2:13" ht="15.75" customHeight="1" collapsed="1" x14ac:dyDescent="0.25">
      <c r="B477" s="145"/>
      <c r="C477" s="204"/>
      <c r="D477" s="204"/>
      <c r="E477" s="204"/>
      <c r="F477" s="204"/>
      <c r="G477" s="204"/>
      <c r="H477" s="205"/>
      <c r="I477" s="107"/>
      <c r="J477" s="107"/>
    </row>
    <row r="478" spans="2:13" ht="15.75" hidden="1" customHeight="1" outlineLevel="1" x14ac:dyDescent="0.25">
      <c r="B478" s="133" t="s">
        <v>48</v>
      </c>
      <c r="C478" s="212"/>
      <c r="D478" s="208" t="str">
        <f>IF($D$19="","potrebné vyplniť v bode 1.1",$D$19)</f>
        <v>Uvedie sa obchodné meno/názov VP</v>
      </c>
      <c r="E478" s="208"/>
      <c r="F478" s="208"/>
      <c r="G478" s="208"/>
      <c r="H478" s="209"/>
      <c r="I478" s="107"/>
      <c r="J478" s="107"/>
    </row>
    <row r="479" spans="2:13" ht="15.75" hidden="1" customHeight="1" outlineLevel="1" x14ac:dyDescent="0.25">
      <c r="B479" s="133" t="s">
        <v>207</v>
      </c>
      <c r="C479" s="212"/>
      <c r="D479" s="220"/>
      <c r="E479" s="220"/>
      <c r="F479" s="220"/>
      <c r="G479" s="220"/>
      <c r="H479" s="221"/>
      <c r="I479" s="107"/>
      <c r="J479" t="str">
        <f>LEFT(D479,1)</f>
        <v/>
      </c>
    </row>
    <row r="480" spans="2:13" ht="15.75" hidden="1" customHeight="1" outlineLevel="1" x14ac:dyDescent="0.25">
      <c r="B480" s="133" t="s">
        <v>1253</v>
      </c>
      <c r="C480" s="212"/>
      <c r="D480" s="208" t="str">
        <f>$D$195</f>
        <v>Nevypĺňa sa, automaticky generované.</v>
      </c>
      <c r="E480" s="208"/>
      <c r="F480" s="208"/>
      <c r="G480" s="208"/>
      <c r="H480" s="209"/>
      <c r="I480" s="107"/>
      <c r="J480"/>
    </row>
    <row r="481" spans="2:13" ht="15.75" hidden="1" customHeight="1" outlineLevel="1" x14ac:dyDescent="0.25">
      <c r="B481" s="133" t="s">
        <v>208</v>
      </c>
      <c r="C481" s="212"/>
      <c r="D481" s="220"/>
      <c r="E481" s="220"/>
      <c r="F481" s="220"/>
      <c r="G481" s="220"/>
      <c r="H481" s="221"/>
      <c r="I481" s="107"/>
      <c r="J481" t="str">
        <f>LEFT(D481,1)</f>
        <v/>
      </c>
      <c r="K481" s="29" t="str">
        <f>IF(D481="","",IF(J481=J479,"","Projektová aktivita nespadá pod zvolený typ aktivity (rovnaké začiatočné písmená)"))</f>
        <v/>
      </c>
      <c r="M481" s="28"/>
    </row>
    <row r="482" spans="2:13" ht="48" hidden="1" customHeight="1" outlineLevel="1" x14ac:dyDescent="0.25">
      <c r="B482" s="261" t="s">
        <v>49</v>
      </c>
      <c r="C482" s="262"/>
      <c r="D482" s="263"/>
      <c r="E482" s="264"/>
      <c r="F482" s="264"/>
      <c r="G482" s="264"/>
      <c r="H482" s="265"/>
      <c r="I482" s="107"/>
      <c r="J482" s="107"/>
    </row>
    <row r="483" spans="2:13" ht="15.75" hidden="1" customHeight="1" outlineLevel="1" x14ac:dyDescent="0.25">
      <c r="B483" s="261" t="s">
        <v>1308</v>
      </c>
      <c r="C483" s="262"/>
      <c r="D483" s="266" t="str">
        <f>IF(D481="","",LOOKUP(D481,Čiselník2!$E$3:$E$481,Čiselník2!$F$3:$F$481))</f>
        <v/>
      </c>
      <c r="E483" s="267"/>
      <c r="F483" s="267"/>
      <c r="G483" s="267"/>
      <c r="H483" s="268"/>
      <c r="I483" s="107"/>
      <c r="J483" s="107"/>
    </row>
    <row r="484" spans="2:13" ht="15.75" hidden="1" customHeight="1" outlineLevel="1" x14ac:dyDescent="0.25">
      <c r="B484" s="133" t="s">
        <v>1296</v>
      </c>
      <c r="C484" s="212"/>
      <c r="D484" s="125"/>
      <c r="E484" s="126"/>
      <c r="F484" s="126"/>
      <c r="G484" s="126"/>
      <c r="H484" s="127"/>
      <c r="I484" s="107"/>
      <c r="J484" s="107"/>
    </row>
    <row r="485" spans="2:13" ht="15.75" hidden="1" customHeight="1" outlineLevel="1" x14ac:dyDescent="0.25">
      <c r="B485" s="133" t="s">
        <v>1297</v>
      </c>
      <c r="C485" s="212"/>
      <c r="D485" s="269"/>
      <c r="E485" s="269"/>
      <c r="F485" s="269"/>
      <c r="G485" s="269"/>
      <c r="H485" s="270"/>
      <c r="I485" s="107"/>
      <c r="J485" s="107"/>
    </row>
    <row r="486" spans="2:13" ht="15.75" hidden="1" customHeight="1" outlineLevel="1" x14ac:dyDescent="0.25">
      <c r="B486" s="133" t="s">
        <v>1254</v>
      </c>
      <c r="C486" s="212"/>
      <c r="D486" s="269"/>
      <c r="E486" s="269"/>
      <c r="F486" s="269"/>
      <c r="G486" s="269"/>
      <c r="H486" s="270"/>
      <c r="I486" s="107"/>
      <c r="J486" s="107"/>
    </row>
    <row r="487" spans="2:13" ht="15.75" hidden="1" customHeight="1" outlineLevel="1" x14ac:dyDescent="0.25">
      <c r="B487" s="133" t="s">
        <v>1255</v>
      </c>
      <c r="C487" s="212"/>
      <c r="D487" s="269"/>
      <c r="E487" s="269"/>
      <c r="F487" s="269"/>
      <c r="G487" s="269"/>
      <c r="H487" s="270"/>
      <c r="I487" s="107"/>
      <c r="J487" s="107"/>
    </row>
    <row r="488" spans="2:13" ht="15.75" customHeight="1" collapsed="1" x14ac:dyDescent="0.25">
      <c r="B488" s="145"/>
      <c r="C488" s="204"/>
      <c r="D488" s="204"/>
      <c r="E488" s="204"/>
      <c r="F488" s="204"/>
      <c r="G488" s="204"/>
      <c r="H488" s="205"/>
      <c r="I488" s="107"/>
      <c r="J488" s="107"/>
    </row>
    <row r="489" spans="2:13" ht="15.75" hidden="1" customHeight="1" outlineLevel="1" x14ac:dyDescent="0.25">
      <c r="B489" s="133" t="s">
        <v>48</v>
      </c>
      <c r="C489" s="212"/>
      <c r="D489" s="208" t="str">
        <f>IF($D$19="","potrebné vyplniť v bode 1.1",$D$19)</f>
        <v>Uvedie sa obchodné meno/názov VP</v>
      </c>
      <c r="E489" s="208"/>
      <c r="F489" s="208"/>
      <c r="G489" s="208"/>
      <c r="H489" s="209"/>
      <c r="I489" s="107"/>
      <c r="J489" s="107"/>
    </row>
    <row r="490" spans="2:13" ht="15.75" hidden="1" customHeight="1" outlineLevel="1" x14ac:dyDescent="0.25">
      <c r="B490" s="133" t="s">
        <v>207</v>
      </c>
      <c r="C490" s="212"/>
      <c r="D490" s="220"/>
      <c r="E490" s="220"/>
      <c r="F490" s="220"/>
      <c r="G490" s="220"/>
      <c r="H490" s="221"/>
      <c r="I490" s="107"/>
      <c r="J490" t="str">
        <f>LEFT(D490,1)</f>
        <v/>
      </c>
    </row>
    <row r="491" spans="2:13" ht="15.75" hidden="1" customHeight="1" outlineLevel="1" x14ac:dyDescent="0.25">
      <c r="B491" s="133" t="s">
        <v>1253</v>
      </c>
      <c r="C491" s="212"/>
      <c r="D491" s="208" t="str">
        <f>$D$195</f>
        <v>Nevypĺňa sa, automaticky generované.</v>
      </c>
      <c r="E491" s="208"/>
      <c r="F491" s="208"/>
      <c r="G491" s="208"/>
      <c r="H491" s="209"/>
      <c r="I491" s="107"/>
      <c r="J491"/>
    </row>
    <row r="492" spans="2:13" ht="15.75" hidden="1" customHeight="1" outlineLevel="1" x14ac:dyDescent="0.25">
      <c r="B492" s="133" t="s">
        <v>208</v>
      </c>
      <c r="C492" s="212"/>
      <c r="D492" s="220"/>
      <c r="E492" s="220"/>
      <c r="F492" s="220"/>
      <c r="G492" s="220"/>
      <c r="H492" s="221"/>
      <c r="I492" s="107"/>
      <c r="J492" t="str">
        <f>LEFT(D492,1)</f>
        <v/>
      </c>
      <c r="K492" s="29" t="str">
        <f>IF(D492="","",IF(J492=J490,"","Projektová aktivita nespadá pod zvolený typ aktivity (rovnaké začiatočné písmená)"))</f>
        <v/>
      </c>
      <c r="M492" s="28"/>
    </row>
    <row r="493" spans="2:13" ht="48" hidden="1" customHeight="1" outlineLevel="1" x14ac:dyDescent="0.25">
      <c r="B493" s="261" t="s">
        <v>49</v>
      </c>
      <c r="C493" s="262"/>
      <c r="D493" s="263"/>
      <c r="E493" s="264"/>
      <c r="F493" s="264"/>
      <c r="G493" s="264"/>
      <c r="H493" s="265"/>
      <c r="I493" s="107"/>
      <c r="J493" s="107"/>
    </row>
    <row r="494" spans="2:13" ht="15.75" hidden="1" customHeight="1" outlineLevel="1" x14ac:dyDescent="0.25">
      <c r="B494" s="261" t="s">
        <v>1308</v>
      </c>
      <c r="C494" s="262"/>
      <c r="D494" s="266" t="str">
        <f>IF(D492="","",LOOKUP(D492,Čiselník2!$E$3:$E$481,Čiselník2!$F$3:$F$481))</f>
        <v/>
      </c>
      <c r="E494" s="267"/>
      <c r="F494" s="267"/>
      <c r="G494" s="267"/>
      <c r="H494" s="268"/>
      <c r="I494" s="107"/>
      <c r="J494" s="107"/>
    </row>
    <row r="495" spans="2:13" ht="15.75" hidden="1" customHeight="1" outlineLevel="1" x14ac:dyDescent="0.25">
      <c r="B495" s="133" t="s">
        <v>1296</v>
      </c>
      <c r="C495" s="212"/>
      <c r="D495" s="125"/>
      <c r="E495" s="126"/>
      <c r="F495" s="126"/>
      <c r="G495" s="126"/>
      <c r="H495" s="127"/>
      <c r="I495" s="107"/>
      <c r="J495" s="107"/>
    </row>
    <row r="496" spans="2:13" ht="15.75" hidden="1" customHeight="1" outlineLevel="1" x14ac:dyDescent="0.25">
      <c r="B496" s="133" t="s">
        <v>1297</v>
      </c>
      <c r="C496" s="212"/>
      <c r="D496" s="269"/>
      <c r="E496" s="269"/>
      <c r="F496" s="269"/>
      <c r="G496" s="269"/>
      <c r="H496" s="270"/>
      <c r="I496" s="107"/>
      <c r="J496" s="107"/>
    </row>
    <row r="497" spans="2:13" ht="15.75" hidden="1" customHeight="1" outlineLevel="1" x14ac:dyDescent="0.25">
      <c r="B497" s="133" t="s">
        <v>1254</v>
      </c>
      <c r="C497" s="212"/>
      <c r="D497" s="269"/>
      <c r="E497" s="269"/>
      <c r="F497" s="269"/>
      <c r="G497" s="269"/>
      <c r="H497" s="270"/>
      <c r="I497" s="107"/>
      <c r="J497" s="107"/>
    </row>
    <row r="498" spans="2:13" ht="15.75" hidden="1" customHeight="1" outlineLevel="1" x14ac:dyDescent="0.25">
      <c r="B498" s="133" t="s">
        <v>1255</v>
      </c>
      <c r="C498" s="212"/>
      <c r="D498" s="269"/>
      <c r="E498" s="269"/>
      <c r="F498" s="269"/>
      <c r="G498" s="269"/>
      <c r="H498" s="270"/>
      <c r="I498" s="107"/>
      <c r="J498" s="107"/>
    </row>
    <row r="499" spans="2:13" ht="15.75" customHeight="1" collapsed="1" x14ac:dyDescent="0.25">
      <c r="B499" s="145"/>
      <c r="C499" s="204"/>
      <c r="D499" s="204"/>
      <c r="E499" s="204"/>
      <c r="F499" s="204"/>
      <c r="G499" s="204"/>
      <c r="H499" s="205"/>
      <c r="I499" s="107"/>
      <c r="J499" s="107"/>
    </row>
    <row r="500" spans="2:13" ht="15.75" hidden="1" customHeight="1" outlineLevel="1" x14ac:dyDescent="0.25">
      <c r="B500" s="133" t="s">
        <v>48</v>
      </c>
      <c r="C500" s="212"/>
      <c r="D500" s="208" t="str">
        <f>IF($D$19="","potrebné vyplniť v bode 1.1",$D$19)</f>
        <v>Uvedie sa obchodné meno/názov VP</v>
      </c>
      <c r="E500" s="208"/>
      <c r="F500" s="208"/>
      <c r="G500" s="208"/>
      <c r="H500" s="209"/>
      <c r="I500" s="107"/>
      <c r="J500" s="107"/>
    </row>
    <row r="501" spans="2:13" ht="15.75" hidden="1" customHeight="1" outlineLevel="1" x14ac:dyDescent="0.25">
      <c r="B501" s="133" t="s">
        <v>207</v>
      </c>
      <c r="C501" s="212"/>
      <c r="D501" s="220"/>
      <c r="E501" s="220"/>
      <c r="F501" s="220"/>
      <c r="G501" s="220"/>
      <c r="H501" s="221"/>
      <c r="I501" s="107"/>
      <c r="J501" t="str">
        <f>LEFT(D501,1)</f>
        <v/>
      </c>
    </row>
    <row r="502" spans="2:13" ht="15.75" hidden="1" customHeight="1" outlineLevel="1" x14ac:dyDescent="0.25">
      <c r="B502" s="133" t="s">
        <v>1253</v>
      </c>
      <c r="C502" s="212"/>
      <c r="D502" s="208" t="str">
        <f>$D$195</f>
        <v>Nevypĺňa sa, automaticky generované.</v>
      </c>
      <c r="E502" s="208"/>
      <c r="F502" s="208"/>
      <c r="G502" s="208"/>
      <c r="H502" s="209"/>
      <c r="I502" s="107"/>
      <c r="J502"/>
    </row>
    <row r="503" spans="2:13" ht="15.75" hidden="1" customHeight="1" outlineLevel="1" x14ac:dyDescent="0.25">
      <c r="B503" s="133" t="s">
        <v>208</v>
      </c>
      <c r="C503" s="212"/>
      <c r="D503" s="220"/>
      <c r="E503" s="220"/>
      <c r="F503" s="220"/>
      <c r="G503" s="220"/>
      <c r="H503" s="221"/>
      <c r="I503" s="107"/>
      <c r="J503" t="str">
        <f>LEFT(D503,1)</f>
        <v/>
      </c>
      <c r="K503" s="29" t="str">
        <f>IF(D503="","",IF(J503=J501,"","Projektová aktivita nespadá pod zvolený typ aktivity (rovnaké začiatočné písmená)"))</f>
        <v/>
      </c>
      <c r="M503" s="28"/>
    </row>
    <row r="504" spans="2:13" ht="48" hidden="1" customHeight="1" outlineLevel="1" x14ac:dyDescent="0.25">
      <c r="B504" s="261" t="s">
        <v>49</v>
      </c>
      <c r="C504" s="262"/>
      <c r="D504" s="263"/>
      <c r="E504" s="264"/>
      <c r="F504" s="264"/>
      <c r="G504" s="264"/>
      <c r="H504" s="265"/>
      <c r="I504" s="107"/>
      <c r="J504" s="107"/>
    </row>
    <row r="505" spans="2:13" ht="15.75" hidden="1" customHeight="1" outlineLevel="1" x14ac:dyDescent="0.25">
      <c r="B505" s="261" t="s">
        <v>1308</v>
      </c>
      <c r="C505" s="262"/>
      <c r="D505" s="266" t="str">
        <f>IF(D503="","",LOOKUP(D503,Čiselník2!$E$3:$E$481,Čiselník2!$F$3:$F$481))</f>
        <v/>
      </c>
      <c r="E505" s="267"/>
      <c r="F505" s="267"/>
      <c r="G505" s="267"/>
      <c r="H505" s="268"/>
      <c r="I505" s="107"/>
      <c r="J505" s="107"/>
    </row>
    <row r="506" spans="2:13" ht="15.75" hidden="1" customHeight="1" outlineLevel="1" x14ac:dyDescent="0.25">
      <c r="B506" s="133" t="s">
        <v>1296</v>
      </c>
      <c r="C506" s="212"/>
      <c r="D506" s="125"/>
      <c r="E506" s="126"/>
      <c r="F506" s="126"/>
      <c r="G506" s="126"/>
      <c r="H506" s="127"/>
      <c r="I506" s="107"/>
      <c r="J506" s="107"/>
    </row>
    <row r="507" spans="2:13" ht="15.75" hidden="1" customHeight="1" outlineLevel="1" x14ac:dyDescent="0.25">
      <c r="B507" s="133" t="s">
        <v>1297</v>
      </c>
      <c r="C507" s="212"/>
      <c r="D507" s="269"/>
      <c r="E507" s="269"/>
      <c r="F507" s="269"/>
      <c r="G507" s="269"/>
      <c r="H507" s="270"/>
      <c r="I507" s="107"/>
      <c r="J507" s="107"/>
    </row>
    <row r="508" spans="2:13" ht="15.75" hidden="1" customHeight="1" outlineLevel="1" x14ac:dyDescent="0.25">
      <c r="B508" s="133" t="s">
        <v>1254</v>
      </c>
      <c r="C508" s="212"/>
      <c r="D508" s="269"/>
      <c r="E508" s="269"/>
      <c r="F508" s="269"/>
      <c r="G508" s="269"/>
      <c r="H508" s="270"/>
      <c r="I508" s="107"/>
      <c r="J508" s="107"/>
    </row>
    <row r="509" spans="2:13" ht="15.75" hidden="1" customHeight="1" outlineLevel="1" x14ac:dyDescent="0.25">
      <c r="B509" s="133" t="s">
        <v>1255</v>
      </c>
      <c r="C509" s="212"/>
      <c r="D509" s="269"/>
      <c r="E509" s="269"/>
      <c r="F509" s="269"/>
      <c r="G509" s="269"/>
      <c r="H509" s="270"/>
      <c r="I509" s="107"/>
      <c r="J509" s="107"/>
    </row>
    <row r="510" spans="2:13" ht="15.75" customHeight="1" collapsed="1" x14ac:dyDescent="0.25">
      <c r="B510" s="145"/>
      <c r="C510" s="204"/>
      <c r="D510" s="204"/>
      <c r="E510" s="204"/>
      <c r="F510" s="204"/>
      <c r="G510" s="204"/>
      <c r="H510" s="205"/>
      <c r="I510" s="107"/>
      <c r="J510" s="107"/>
    </row>
    <row r="511" spans="2:13" ht="15.75" hidden="1" customHeight="1" outlineLevel="1" x14ac:dyDescent="0.25">
      <c r="B511" s="133" t="s">
        <v>48</v>
      </c>
      <c r="C511" s="212"/>
      <c r="D511" s="208" t="str">
        <f>IF($D$19="","potrebné vyplniť v bode 1.1",$D$19)</f>
        <v>Uvedie sa obchodné meno/názov VP</v>
      </c>
      <c r="E511" s="208"/>
      <c r="F511" s="208"/>
      <c r="G511" s="208"/>
      <c r="H511" s="209"/>
      <c r="I511" s="107"/>
      <c r="J511" s="107"/>
    </row>
    <row r="512" spans="2:13" ht="15.75" hidden="1" customHeight="1" outlineLevel="1" x14ac:dyDescent="0.25">
      <c r="B512" s="133" t="s">
        <v>207</v>
      </c>
      <c r="C512" s="212"/>
      <c r="D512" s="220"/>
      <c r="E512" s="220"/>
      <c r="F512" s="220"/>
      <c r="G512" s="220"/>
      <c r="H512" s="221"/>
      <c r="I512" s="107"/>
      <c r="J512" t="str">
        <f>LEFT(D512,1)</f>
        <v/>
      </c>
    </row>
    <row r="513" spans="2:13" ht="15.75" hidden="1" customHeight="1" outlineLevel="1" x14ac:dyDescent="0.25">
      <c r="B513" s="133" t="s">
        <v>1253</v>
      </c>
      <c r="C513" s="212"/>
      <c r="D513" s="208" t="str">
        <f>$D$195</f>
        <v>Nevypĺňa sa, automaticky generované.</v>
      </c>
      <c r="E513" s="208"/>
      <c r="F513" s="208"/>
      <c r="G513" s="208"/>
      <c r="H513" s="209"/>
      <c r="I513" s="107"/>
      <c r="J513"/>
    </row>
    <row r="514" spans="2:13" ht="15.75" hidden="1" customHeight="1" outlineLevel="1" x14ac:dyDescent="0.25">
      <c r="B514" s="133" t="s">
        <v>208</v>
      </c>
      <c r="C514" s="212"/>
      <c r="D514" s="220"/>
      <c r="E514" s="220"/>
      <c r="F514" s="220"/>
      <c r="G514" s="220"/>
      <c r="H514" s="221"/>
      <c r="I514" s="107"/>
      <c r="J514" t="str">
        <f>LEFT(D514,1)</f>
        <v/>
      </c>
      <c r="K514" s="29" t="str">
        <f>IF(D514="","",IF(J514=J512,"","Projektová aktivita nespadá pod zvolený typ aktivity (rovnaké začiatočné písmená)"))</f>
        <v/>
      </c>
      <c r="M514" s="28"/>
    </row>
    <row r="515" spans="2:13" ht="48" hidden="1" customHeight="1" outlineLevel="1" x14ac:dyDescent="0.25">
      <c r="B515" s="261" t="s">
        <v>49</v>
      </c>
      <c r="C515" s="262"/>
      <c r="D515" s="263"/>
      <c r="E515" s="264"/>
      <c r="F515" s="264"/>
      <c r="G515" s="264"/>
      <c r="H515" s="265"/>
      <c r="I515" s="107"/>
      <c r="J515" s="107"/>
    </row>
    <row r="516" spans="2:13" ht="15.75" hidden="1" customHeight="1" outlineLevel="1" x14ac:dyDescent="0.25">
      <c r="B516" s="261" t="s">
        <v>1308</v>
      </c>
      <c r="C516" s="262"/>
      <c r="D516" s="266" t="str">
        <f>IF(D514="","",LOOKUP(D514,Čiselník2!$E$3:$E$481,Čiselník2!$F$3:$F$481))</f>
        <v/>
      </c>
      <c r="E516" s="267"/>
      <c r="F516" s="267"/>
      <c r="G516" s="267"/>
      <c r="H516" s="268"/>
      <c r="I516" s="107"/>
      <c r="J516" s="107"/>
    </row>
    <row r="517" spans="2:13" ht="15.75" hidden="1" customHeight="1" outlineLevel="1" x14ac:dyDescent="0.25">
      <c r="B517" s="133" t="s">
        <v>1296</v>
      </c>
      <c r="C517" s="212"/>
      <c r="D517" s="125"/>
      <c r="E517" s="126"/>
      <c r="F517" s="126"/>
      <c r="G517" s="126"/>
      <c r="H517" s="127"/>
      <c r="I517" s="107"/>
      <c r="J517" s="107"/>
    </row>
    <row r="518" spans="2:13" ht="15.75" hidden="1" customHeight="1" outlineLevel="1" x14ac:dyDescent="0.25">
      <c r="B518" s="133" t="s">
        <v>1297</v>
      </c>
      <c r="C518" s="212"/>
      <c r="D518" s="269"/>
      <c r="E518" s="269"/>
      <c r="F518" s="269"/>
      <c r="G518" s="269"/>
      <c r="H518" s="270"/>
      <c r="I518" s="107"/>
      <c r="J518" s="107"/>
    </row>
    <row r="519" spans="2:13" ht="15.75" hidden="1" customHeight="1" outlineLevel="1" x14ac:dyDescent="0.25">
      <c r="B519" s="133" t="s">
        <v>1254</v>
      </c>
      <c r="C519" s="212"/>
      <c r="D519" s="269"/>
      <c r="E519" s="269"/>
      <c r="F519" s="269"/>
      <c r="G519" s="269"/>
      <c r="H519" s="270"/>
      <c r="I519" s="107"/>
      <c r="J519" s="107"/>
    </row>
    <row r="520" spans="2:13" ht="15.75" hidden="1" customHeight="1" outlineLevel="1" x14ac:dyDescent="0.25">
      <c r="B520" s="133" t="s">
        <v>1255</v>
      </c>
      <c r="C520" s="212"/>
      <c r="D520" s="269"/>
      <c r="E520" s="269"/>
      <c r="F520" s="269"/>
      <c r="G520" s="269"/>
      <c r="H520" s="270"/>
      <c r="I520" s="107"/>
      <c r="J520" s="107"/>
    </row>
    <row r="521" spans="2:13" ht="15.75" customHeight="1" collapsed="1" x14ac:dyDescent="0.25">
      <c r="B521" s="145"/>
      <c r="C521" s="204"/>
      <c r="D521" s="204"/>
      <c r="E521" s="204"/>
      <c r="F521" s="204"/>
      <c r="G521" s="204"/>
      <c r="H521" s="205"/>
      <c r="I521" s="107"/>
      <c r="J521" s="107"/>
    </row>
    <row r="522" spans="2:13" ht="15.75" hidden="1" customHeight="1" outlineLevel="1" x14ac:dyDescent="0.25">
      <c r="B522" s="133" t="s">
        <v>48</v>
      </c>
      <c r="C522" s="212"/>
      <c r="D522" s="208" t="str">
        <f>IF($D$19="","potrebné vyplniť v bode 1.1",$D$19)</f>
        <v>Uvedie sa obchodné meno/názov VP</v>
      </c>
      <c r="E522" s="208"/>
      <c r="F522" s="208"/>
      <c r="G522" s="208"/>
      <c r="H522" s="209"/>
      <c r="I522" s="107"/>
      <c r="J522" s="107"/>
    </row>
    <row r="523" spans="2:13" ht="15.75" hidden="1" customHeight="1" outlineLevel="1" x14ac:dyDescent="0.25">
      <c r="B523" s="133" t="s">
        <v>207</v>
      </c>
      <c r="C523" s="212"/>
      <c r="D523" s="220"/>
      <c r="E523" s="220"/>
      <c r="F523" s="220"/>
      <c r="G523" s="220"/>
      <c r="H523" s="221"/>
      <c r="I523" s="107"/>
      <c r="J523" t="str">
        <f>LEFT(D523,1)</f>
        <v/>
      </c>
    </row>
    <row r="524" spans="2:13" ht="15.75" hidden="1" customHeight="1" outlineLevel="1" x14ac:dyDescent="0.25">
      <c r="B524" s="133" t="s">
        <v>1253</v>
      </c>
      <c r="C524" s="212"/>
      <c r="D524" s="208" t="str">
        <f>$D$195</f>
        <v>Nevypĺňa sa, automaticky generované.</v>
      </c>
      <c r="E524" s="208"/>
      <c r="F524" s="208"/>
      <c r="G524" s="208"/>
      <c r="H524" s="209"/>
      <c r="I524" s="107"/>
      <c r="J524"/>
    </row>
    <row r="525" spans="2:13" ht="15.75" hidden="1" customHeight="1" outlineLevel="1" x14ac:dyDescent="0.25">
      <c r="B525" s="133" t="s">
        <v>208</v>
      </c>
      <c r="C525" s="212"/>
      <c r="D525" s="220"/>
      <c r="E525" s="220"/>
      <c r="F525" s="220"/>
      <c r="G525" s="220"/>
      <c r="H525" s="221"/>
      <c r="I525" s="107"/>
      <c r="J525" t="str">
        <f>LEFT(D525,1)</f>
        <v/>
      </c>
      <c r="K525" s="29" t="str">
        <f>IF(D525="","",IF(J525=J523,"","Projektová aktivita nespadá pod zvolený typ aktivity (rovnaké začiatočné písmená)"))</f>
        <v/>
      </c>
      <c r="M525" s="28"/>
    </row>
    <row r="526" spans="2:13" ht="48" hidden="1" customHeight="1" outlineLevel="1" x14ac:dyDescent="0.25">
      <c r="B526" s="261" t="s">
        <v>49</v>
      </c>
      <c r="C526" s="262"/>
      <c r="D526" s="263"/>
      <c r="E526" s="264"/>
      <c r="F526" s="264"/>
      <c r="G526" s="264"/>
      <c r="H526" s="265"/>
      <c r="I526" s="107"/>
      <c r="J526" s="107"/>
    </row>
    <row r="527" spans="2:13" ht="15.75" hidden="1" customHeight="1" outlineLevel="1" x14ac:dyDescent="0.25">
      <c r="B527" s="261" t="s">
        <v>1308</v>
      </c>
      <c r="C527" s="262"/>
      <c r="D527" s="266" t="str">
        <f>IF(D525="","",LOOKUP(D525,Čiselník2!$E$3:$E$481,Čiselník2!$F$3:$F$481))</f>
        <v/>
      </c>
      <c r="E527" s="267"/>
      <c r="F527" s="267"/>
      <c r="G527" s="267"/>
      <c r="H527" s="268"/>
      <c r="I527" s="107"/>
      <c r="J527" s="107"/>
    </row>
    <row r="528" spans="2:13" ht="15.75" hidden="1" customHeight="1" outlineLevel="1" x14ac:dyDescent="0.25">
      <c r="B528" s="133" t="s">
        <v>1296</v>
      </c>
      <c r="C528" s="212"/>
      <c r="D528" s="125"/>
      <c r="E528" s="126"/>
      <c r="F528" s="126"/>
      <c r="G528" s="126"/>
      <c r="H528" s="127"/>
      <c r="I528" s="107"/>
      <c r="J528" s="107"/>
    </row>
    <row r="529" spans="2:13" ht="15.75" hidden="1" customHeight="1" outlineLevel="1" x14ac:dyDescent="0.25">
      <c r="B529" s="133" t="s">
        <v>1297</v>
      </c>
      <c r="C529" s="212"/>
      <c r="D529" s="269"/>
      <c r="E529" s="269"/>
      <c r="F529" s="269"/>
      <c r="G529" s="269"/>
      <c r="H529" s="270"/>
      <c r="I529" s="107"/>
      <c r="J529" s="107"/>
    </row>
    <row r="530" spans="2:13" ht="15.75" hidden="1" customHeight="1" outlineLevel="1" x14ac:dyDescent="0.25">
      <c r="B530" s="133" t="s">
        <v>1254</v>
      </c>
      <c r="C530" s="212"/>
      <c r="D530" s="269"/>
      <c r="E530" s="269"/>
      <c r="F530" s="269"/>
      <c r="G530" s="269"/>
      <c r="H530" s="270"/>
      <c r="I530" s="107"/>
      <c r="J530" s="107"/>
    </row>
    <row r="531" spans="2:13" ht="15.75" hidden="1" customHeight="1" outlineLevel="1" x14ac:dyDescent="0.25">
      <c r="B531" s="133" t="s">
        <v>1255</v>
      </c>
      <c r="C531" s="212"/>
      <c r="D531" s="269"/>
      <c r="E531" s="269"/>
      <c r="F531" s="269"/>
      <c r="G531" s="269"/>
      <c r="H531" s="270"/>
      <c r="I531" s="107"/>
      <c r="J531" s="107"/>
    </row>
    <row r="532" spans="2:13" ht="15.75" customHeight="1" collapsed="1" x14ac:dyDescent="0.25">
      <c r="B532" s="145"/>
      <c r="C532" s="204"/>
      <c r="D532" s="204"/>
      <c r="E532" s="204"/>
      <c r="F532" s="204"/>
      <c r="G532" s="204"/>
      <c r="H532" s="205"/>
      <c r="I532" s="107"/>
      <c r="J532" s="107"/>
    </row>
    <row r="533" spans="2:13" ht="15.75" hidden="1" customHeight="1" outlineLevel="1" x14ac:dyDescent="0.25">
      <c r="B533" s="133" t="s">
        <v>48</v>
      </c>
      <c r="C533" s="212"/>
      <c r="D533" s="208" t="str">
        <f>IF($D$19="","potrebné vyplniť v bode 1.1",$D$19)</f>
        <v>Uvedie sa obchodné meno/názov VP</v>
      </c>
      <c r="E533" s="208"/>
      <c r="F533" s="208"/>
      <c r="G533" s="208"/>
      <c r="H533" s="209"/>
      <c r="I533" s="107"/>
      <c r="J533" s="107"/>
    </row>
    <row r="534" spans="2:13" ht="15.75" hidden="1" customHeight="1" outlineLevel="1" x14ac:dyDescent="0.25">
      <c r="B534" s="133" t="s">
        <v>207</v>
      </c>
      <c r="C534" s="212"/>
      <c r="D534" s="220"/>
      <c r="E534" s="220"/>
      <c r="F534" s="220"/>
      <c r="G534" s="220"/>
      <c r="H534" s="221"/>
      <c r="I534" s="107"/>
      <c r="J534" t="str">
        <f>LEFT(D534,1)</f>
        <v/>
      </c>
    </row>
    <row r="535" spans="2:13" ht="15.75" hidden="1" customHeight="1" outlineLevel="1" x14ac:dyDescent="0.25">
      <c r="B535" s="133" t="s">
        <v>1253</v>
      </c>
      <c r="C535" s="212"/>
      <c r="D535" s="208" t="str">
        <f>$D$195</f>
        <v>Nevypĺňa sa, automaticky generované.</v>
      </c>
      <c r="E535" s="208"/>
      <c r="F535" s="208"/>
      <c r="G535" s="208"/>
      <c r="H535" s="209"/>
      <c r="I535" s="107"/>
      <c r="J535"/>
    </row>
    <row r="536" spans="2:13" ht="15.75" hidden="1" customHeight="1" outlineLevel="1" x14ac:dyDescent="0.25">
      <c r="B536" s="133" t="s">
        <v>208</v>
      </c>
      <c r="C536" s="212"/>
      <c r="D536" s="220"/>
      <c r="E536" s="220"/>
      <c r="F536" s="220"/>
      <c r="G536" s="220"/>
      <c r="H536" s="221"/>
      <c r="I536" s="107"/>
      <c r="J536" t="str">
        <f>LEFT(D536,1)</f>
        <v/>
      </c>
      <c r="K536" s="29" t="str">
        <f>IF(D536="","",IF(J536=J534,"","Projektová aktivita nespadá pod zvolený typ aktivity (rovnaké začiatočné písmená)"))</f>
        <v/>
      </c>
      <c r="M536" s="28"/>
    </row>
    <row r="537" spans="2:13" ht="48" hidden="1" customHeight="1" outlineLevel="1" x14ac:dyDescent="0.25">
      <c r="B537" s="261" t="s">
        <v>49</v>
      </c>
      <c r="C537" s="262"/>
      <c r="D537" s="263"/>
      <c r="E537" s="264"/>
      <c r="F537" s="264"/>
      <c r="G537" s="264"/>
      <c r="H537" s="265"/>
      <c r="I537" s="107"/>
      <c r="J537" s="107"/>
    </row>
    <row r="538" spans="2:13" ht="15.75" hidden="1" customHeight="1" outlineLevel="1" x14ac:dyDescent="0.25">
      <c r="B538" s="261" t="s">
        <v>1308</v>
      </c>
      <c r="C538" s="262"/>
      <c r="D538" s="266" t="str">
        <f>IF(D536="","",LOOKUP(D536,Čiselník2!$E$3:$E$481,Čiselník2!$F$3:$F$481))</f>
        <v/>
      </c>
      <c r="E538" s="267"/>
      <c r="F538" s="267"/>
      <c r="G538" s="267"/>
      <c r="H538" s="268"/>
      <c r="I538" s="107"/>
      <c r="J538" s="107"/>
    </row>
    <row r="539" spans="2:13" ht="15.75" hidden="1" customHeight="1" outlineLevel="1" x14ac:dyDescent="0.25">
      <c r="B539" s="133" t="s">
        <v>1296</v>
      </c>
      <c r="C539" s="212"/>
      <c r="D539" s="125"/>
      <c r="E539" s="126"/>
      <c r="F539" s="126"/>
      <c r="G539" s="126"/>
      <c r="H539" s="127"/>
      <c r="I539" s="107"/>
      <c r="J539" s="107"/>
    </row>
    <row r="540" spans="2:13" ht="15.75" hidden="1" customHeight="1" outlineLevel="1" x14ac:dyDescent="0.25">
      <c r="B540" s="133" t="s">
        <v>1297</v>
      </c>
      <c r="C540" s="212"/>
      <c r="D540" s="269"/>
      <c r="E540" s="269"/>
      <c r="F540" s="269"/>
      <c r="G540" s="269"/>
      <c r="H540" s="270"/>
      <c r="I540" s="107"/>
      <c r="J540" s="107"/>
    </row>
    <row r="541" spans="2:13" ht="15.75" hidden="1" customHeight="1" outlineLevel="1" x14ac:dyDescent="0.25">
      <c r="B541" s="133" t="s">
        <v>1254</v>
      </c>
      <c r="C541" s="212"/>
      <c r="D541" s="269"/>
      <c r="E541" s="269"/>
      <c r="F541" s="269"/>
      <c r="G541" s="269"/>
      <c r="H541" s="270"/>
      <c r="I541" s="107"/>
      <c r="J541" s="107"/>
    </row>
    <row r="542" spans="2:13" ht="15.75" hidden="1" customHeight="1" outlineLevel="1" x14ac:dyDescent="0.25">
      <c r="B542" s="133" t="s">
        <v>1255</v>
      </c>
      <c r="C542" s="212"/>
      <c r="D542" s="269"/>
      <c r="E542" s="269"/>
      <c r="F542" s="269"/>
      <c r="G542" s="269"/>
      <c r="H542" s="270"/>
      <c r="I542" s="107"/>
      <c r="J542" s="107"/>
    </row>
    <row r="543" spans="2:13" ht="15.75" customHeight="1" collapsed="1" x14ac:dyDescent="0.25">
      <c r="B543" s="145"/>
      <c r="C543" s="204"/>
      <c r="D543" s="204"/>
      <c r="E543" s="204"/>
      <c r="F543" s="204"/>
      <c r="G543" s="204"/>
      <c r="H543" s="205"/>
      <c r="I543" s="27"/>
      <c r="J543" s="27"/>
    </row>
    <row r="544" spans="2:13" ht="15.75" hidden="1" customHeight="1" outlineLevel="1" x14ac:dyDescent="0.25">
      <c r="B544" s="133" t="s">
        <v>48</v>
      </c>
      <c r="C544" s="212"/>
      <c r="D544" s="208" t="str">
        <f>IF($D$19="","potrebné vyplniť v bode 1.1",$D$19)</f>
        <v>Uvedie sa obchodné meno/názov VP</v>
      </c>
      <c r="E544" s="208"/>
      <c r="F544" s="208"/>
      <c r="G544" s="208"/>
      <c r="H544" s="209"/>
      <c r="I544" s="27"/>
      <c r="J544" s="27"/>
    </row>
    <row r="545" spans="2:13" ht="15.75" hidden="1" customHeight="1" outlineLevel="1" x14ac:dyDescent="0.25">
      <c r="B545" s="133" t="s">
        <v>207</v>
      </c>
      <c r="C545" s="212"/>
      <c r="D545" s="220"/>
      <c r="E545" s="220"/>
      <c r="F545" s="220"/>
      <c r="G545" s="220"/>
      <c r="H545" s="221"/>
      <c r="I545" s="27"/>
      <c r="J545" t="str">
        <f>LEFT(D545,1)</f>
        <v/>
      </c>
    </row>
    <row r="546" spans="2:13" ht="15.75" hidden="1" customHeight="1" outlineLevel="1" x14ac:dyDescent="0.25">
      <c r="B546" s="133" t="s">
        <v>1253</v>
      </c>
      <c r="C546" s="212"/>
      <c r="D546" s="208" t="str">
        <f>$D$195</f>
        <v>Nevypĺňa sa, automaticky generované.</v>
      </c>
      <c r="E546" s="208"/>
      <c r="F546" s="208"/>
      <c r="G546" s="208"/>
      <c r="H546" s="209"/>
      <c r="I546" s="27"/>
      <c r="J546"/>
    </row>
    <row r="547" spans="2:13" ht="15.75" hidden="1" customHeight="1" outlineLevel="1" x14ac:dyDescent="0.25">
      <c r="B547" s="133" t="s">
        <v>208</v>
      </c>
      <c r="C547" s="212"/>
      <c r="D547" s="220"/>
      <c r="E547" s="220"/>
      <c r="F547" s="220"/>
      <c r="G547" s="220"/>
      <c r="H547" s="221"/>
      <c r="I547" s="27"/>
      <c r="J547" t="str">
        <f>LEFT(D547,1)</f>
        <v/>
      </c>
      <c r="K547" s="29" t="str">
        <f>IF(D547="","",IF(J547=J545,"","Projektová aktivita nespadá pod zvolený typ aktivity (rovnaké začiatočné písmená)"))</f>
        <v/>
      </c>
      <c r="M547" s="28"/>
    </row>
    <row r="548" spans="2:13" ht="48" hidden="1" customHeight="1" outlineLevel="1" x14ac:dyDescent="0.25">
      <c r="B548" s="261" t="s">
        <v>49</v>
      </c>
      <c r="C548" s="262"/>
      <c r="D548" s="263"/>
      <c r="E548" s="264"/>
      <c r="F548" s="264"/>
      <c r="G548" s="264"/>
      <c r="H548" s="265"/>
      <c r="I548" s="27"/>
      <c r="J548" s="27"/>
    </row>
    <row r="549" spans="2:13" ht="15.75" hidden="1" customHeight="1" outlineLevel="1" x14ac:dyDescent="0.25">
      <c r="B549" s="261" t="s">
        <v>1308</v>
      </c>
      <c r="C549" s="262"/>
      <c r="D549" s="266" t="str">
        <f>IF(D547="","",LOOKUP(D547,Čiselník2!$E$3:$E$481,Čiselník2!$F$3:$F$481))</f>
        <v/>
      </c>
      <c r="E549" s="267"/>
      <c r="F549" s="267"/>
      <c r="G549" s="267"/>
      <c r="H549" s="268"/>
      <c r="I549" s="27"/>
      <c r="J549" s="27"/>
    </row>
    <row r="550" spans="2:13" ht="15.75" hidden="1" customHeight="1" outlineLevel="1" x14ac:dyDescent="0.25">
      <c r="B550" s="133" t="s">
        <v>1296</v>
      </c>
      <c r="C550" s="212"/>
      <c r="D550" s="125"/>
      <c r="E550" s="126"/>
      <c r="F550" s="126"/>
      <c r="G550" s="126"/>
      <c r="H550" s="127"/>
      <c r="I550" s="27"/>
      <c r="J550" s="27"/>
    </row>
    <row r="551" spans="2:13" ht="15.75" hidden="1" customHeight="1" outlineLevel="1" x14ac:dyDescent="0.25">
      <c r="B551" s="133" t="s">
        <v>1297</v>
      </c>
      <c r="C551" s="212"/>
      <c r="D551" s="269"/>
      <c r="E551" s="269"/>
      <c r="F551" s="269"/>
      <c r="G551" s="269"/>
      <c r="H551" s="270"/>
      <c r="I551" s="27"/>
      <c r="J551" s="27"/>
    </row>
    <row r="552" spans="2:13" ht="15.75" hidden="1" customHeight="1" outlineLevel="1" x14ac:dyDescent="0.25">
      <c r="B552" s="133" t="s">
        <v>1254</v>
      </c>
      <c r="C552" s="212"/>
      <c r="D552" s="269"/>
      <c r="E552" s="269"/>
      <c r="F552" s="269"/>
      <c r="G552" s="269"/>
      <c r="H552" s="270"/>
      <c r="I552" s="27"/>
      <c r="J552" s="27"/>
    </row>
    <row r="553" spans="2:13" ht="15.75" hidden="1" customHeight="1" outlineLevel="1" x14ac:dyDescent="0.25">
      <c r="B553" s="133" t="s">
        <v>1255</v>
      </c>
      <c r="C553" s="212"/>
      <c r="D553" s="269"/>
      <c r="E553" s="269"/>
      <c r="F553" s="269"/>
      <c r="G553" s="269"/>
      <c r="H553" s="270"/>
      <c r="I553" s="27"/>
      <c r="J553" s="27"/>
    </row>
    <row r="554" spans="2:13" ht="16.5" collapsed="1" x14ac:dyDescent="0.25">
      <c r="B554" s="31"/>
      <c r="C554" s="32"/>
      <c r="D554" s="32"/>
      <c r="E554" s="32"/>
      <c r="F554" s="32"/>
      <c r="G554" s="32"/>
      <c r="H554" s="32"/>
    </row>
    <row r="555" spans="2:13" ht="19.5" customHeight="1" x14ac:dyDescent="0.25">
      <c r="B555" s="145" t="s">
        <v>1420</v>
      </c>
      <c r="C555" s="204"/>
      <c r="D555" s="204"/>
      <c r="E555" s="204"/>
      <c r="F555" s="204"/>
      <c r="G555" s="204"/>
      <c r="H555" s="205"/>
    </row>
    <row r="556" spans="2:13" ht="15.75" hidden="1" customHeight="1" x14ac:dyDescent="0.25">
      <c r="B556" s="133" t="s">
        <v>48</v>
      </c>
      <c r="C556" s="212"/>
      <c r="D556" s="208" t="str">
        <f>IF($D$53="","potrebné vyplniť v bode 1.2",$D$53)</f>
        <v>potrebné vyplniť v bode 1.2</v>
      </c>
      <c r="E556" s="208"/>
      <c r="F556" s="208"/>
      <c r="G556" s="208"/>
      <c r="H556" s="209"/>
    </row>
    <row r="557" spans="2:13" ht="15.75" hidden="1" customHeight="1" x14ac:dyDescent="0.25">
      <c r="B557" s="133" t="s">
        <v>207</v>
      </c>
      <c r="C557" s="212"/>
      <c r="D557" s="220"/>
      <c r="E557" s="220"/>
      <c r="F557" s="220"/>
      <c r="G557" s="220"/>
      <c r="H557" s="221"/>
      <c r="J557" t="str">
        <f>LEFT(D557,1)</f>
        <v/>
      </c>
    </row>
    <row r="558" spans="2:13" ht="15.75" hidden="1" customHeight="1" x14ac:dyDescent="0.25">
      <c r="B558" s="133" t="s">
        <v>1253</v>
      </c>
      <c r="C558" s="212"/>
      <c r="D558" s="208" t="str">
        <f>$D$195</f>
        <v>Nevypĺňa sa, automaticky generované.</v>
      </c>
      <c r="E558" s="208"/>
      <c r="F558" s="208"/>
      <c r="G558" s="208"/>
      <c r="H558" s="209"/>
      <c r="J558"/>
    </row>
    <row r="559" spans="2:13" ht="15.75" hidden="1" customHeight="1" x14ac:dyDescent="0.25">
      <c r="B559" s="133" t="s">
        <v>208</v>
      </c>
      <c r="C559" s="212"/>
      <c r="D559" s="220"/>
      <c r="E559" s="220"/>
      <c r="F559" s="220"/>
      <c r="G559" s="220"/>
      <c r="H559" s="221"/>
      <c r="J559" t="str">
        <f>LEFT(D559,1)</f>
        <v/>
      </c>
      <c r="K559" s="29" t="str">
        <f>IF(D559="","",IF(J559=J557,"","Projektová aktivita nespadá pod zvolený typ aktivity (rovnaké začiatočné písmená)"))</f>
        <v/>
      </c>
    </row>
    <row r="560" spans="2:13" ht="48" hidden="1" customHeight="1" x14ac:dyDescent="0.25">
      <c r="B560" s="261" t="s">
        <v>49</v>
      </c>
      <c r="C560" s="262"/>
      <c r="D560" s="263"/>
      <c r="E560" s="264"/>
      <c r="F560" s="264"/>
      <c r="G560" s="264"/>
      <c r="H560" s="265"/>
    </row>
    <row r="561" spans="2:13" ht="15.75" hidden="1" customHeight="1" x14ac:dyDescent="0.25">
      <c r="B561" s="261" t="s">
        <v>1308</v>
      </c>
      <c r="C561" s="262"/>
      <c r="D561" s="266" t="str">
        <f>IF(D559="","",LOOKUP(D559,Čiselník2!$E$3:$E$481,Čiselník2!$F$3:$F$481))</f>
        <v/>
      </c>
      <c r="E561" s="267"/>
      <c r="F561" s="267"/>
      <c r="G561" s="267"/>
      <c r="H561" s="268"/>
    </row>
    <row r="562" spans="2:13" ht="15.75" hidden="1" customHeight="1" x14ac:dyDescent="0.25">
      <c r="B562" s="133" t="s">
        <v>1296</v>
      </c>
      <c r="C562" s="212"/>
      <c r="D562" s="125"/>
      <c r="E562" s="126"/>
      <c r="F562" s="126"/>
      <c r="G562" s="126"/>
      <c r="H562" s="127"/>
    </row>
    <row r="563" spans="2:13" ht="15.75" hidden="1" customHeight="1" x14ac:dyDescent="0.25">
      <c r="B563" s="133" t="s">
        <v>1297</v>
      </c>
      <c r="C563" s="212"/>
      <c r="D563" s="269"/>
      <c r="E563" s="269"/>
      <c r="F563" s="269"/>
      <c r="G563" s="269"/>
      <c r="H563" s="270"/>
    </row>
    <row r="564" spans="2:13" ht="15.75" hidden="1" customHeight="1" x14ac:dyDescent="0.25">
      <c r="B564" s="133" t="s">
        <v>1254</v>
      </c>
      <c r="C564" s="212"/>
      <c r="D564" s="269"/>
      <c r="E564" s="269"/>
      <c r="F564" s="269"/>
      <c r="G564" s="269"/>
      <c r="H564" s="270"/>
    </row>
    <row r="565" spans="2:13" ht="15.75" hidden="1" customHeight="1" x14ac:dyDescent="0.25">
      <c r="B565" s="133" t="s">
        <v>1255</v>
      </c>
      <c r="C565" s="212"/>
      <c r="D565" s="269"/>
      <c r="E565" s="269"/>
      <c r="F565" s="269"/>
      <c r="G565" s="269"/>
      <c r="H565" s="270"/>
    </row>
    <row r="566" spans="2:13" ht="15.75" hidden="1" customHeight="1" outlineLevel="1" x14ac:dyDescent="0.25">
      <c r="B566" s="145"/>
      <c r="C566" s="204"/>
      <c r="D566" s="204"/>
      <c r="E566" s="204"/>
      <c r="F566" s="204"/>
      <c r="G566" s="204"/>
      <c r="H566" s="205"/>
      <c r="I566" s="27"/>
      <c r="J566" s="27"/>
    </row>
    <row r="567" spans="2:13" ht="15.75" hidden="1" customHeight="1" outlineLevel="2" x14ac:dyDescent="0.25">
      <c r="B567" s="133" t="s">
        <v>48</v>
      </c>
      <c r="C567" s="212"/>
      <c r="D567" s="208" t="str">
        <f>IF($D$53="","potrebné vyplniť v bode 1.2",$D$53)</f>
        <v>potrebné vyplniť v bode 1.2</v>
      </c>
      <c r="E567" s="208"/>
      <c r="F567" s="208"/>
      <c r="G567" s="208"/>
      <c r="H567" s="209"/>
      <c r="I567" s="27"/>
      <c r="J567" s="27"/>
    </row>
    <row r="568" spans="2:13" ht="15.75" hidden="1" customHeight="1" outlineLevel="2" x14ac:dyDescent="0.25">
      <c r="B568" s="133" t="s">
        <v>207</v>
      </c>
      <c r="C568" s="212"/>
      <c r="D568" s="220"/>
      <c r="E568" s="220"/>
      <c r="F568" s="220"/>
      <c r="G568" s="220"/>
      <c r="H568" s="221"/>
      <c r="I568" s="27"/>
      <c r="J568" t="str">
        <f>LEFT(D568,1)</f>
        <v/>
      </c>
    </row>
    <row r="569" spans="2:13" ht="15.75" hidden="1" customHeight="1" outlineLevel="2" x14ac:dyDescent="0.25">
      <c r="B569" s="133" t="s">
        <v>1253</v>
      </c>
      <c r="C569" s="212"/>
      <c r="D569" s="208" t="str">
        <f>$D$195</f>
        <v>Nevypĺňa sa, automaticky generované.</v>
      </c>
      <c r="E569" s="208"/>
      <c r="F569" s="208"/>
      <c r="G569" s="208"/>
      <c r="H569" s="209"/>
      <c r="I569" s="27"/>
      <c r="J569"/>
    </row>
    <row r="570" spans="2:13" ht="15.75" hidden="1" customHeight="1" outlineLevel="2" x14ac:dyDescent="0.25">
      <c r="B570" s="133" t="s">
        <v>208</v>
      </c>
      <c r="C570" s="212"/>
      <c r="D570" s="220"/>
      <c r="E570" s="220"/>
      <c r="F570" s="220"/>
      <c r="G570" s="220"/>
      <c r="H570" s="221"/>
      <c r="I570" s="27"/>
      <c r="J570" t="str">
        <f>LEFT(D570,1)</f>
        <v/>
      </c>
      <c r="K570" s="29" t="str">
        <f>IF(D570="","",IF(J570=J568,"","Projektová aktivita nespadá pod zvolený typ aktivity (rovnaké začiatočné písmená)"))</f>
        <v/>
      </c>
      <c r="M570" s="28"/>
    </row>
    <row r="571" spans="2:13" ht="48.75" hidden="1" customHeight="1" outlineLevel="2" x14ac:dyDescent="0.25">
      <c r="B571" s="261" t="s">
        <v>49</v>
      </c>
      <c r="C571" s="262"/>
      <c r="D571" s="263"/>
      <c r="E571" s="264"/>
      <c r="F571" s="264"/>
      <c r="G571" s="264"/>
      <c r="H571" s="265"/>
      <c r="I571" s="27"/>
      <c r="J571" s="27"/>
    </row>
    <row r="572" spans="2:13" ht="15.75" hidden="1" customHeight="1" outlineLevel="2" x14ac:dyDescent="0.25">
      <c r="B572" s="261" t="s">
        <v>1308</v>
      </c>
      <c r="C572" s="262"/>
      <c r="D572" s="266" t="str">
        <f>IF(D570="","",LOOKUP(D570,Čiselník2!$E$3:$E$481,Čiselník2!$F$3:$F$481))</f>
        <v/>
      </c>
      <c r="E572" s="267"/>
      <c r="F572" s="267"/>
      <c r="G572" s="267"/>
      <c r="H572" s="268"/>
      <c r="I572" s="27"/>
      <c r="J572" s="27"/>
    </row>
    <row r="573" spans="2:13" ht="15.75" hidden="1" customHeight="1" outlineLevel="2" x14ac:dyDescent="0.25">
      <c r="B573" s="133" t="s">
        <v>1296</v>
      </c>
      <c r="C573" s="212"/>
      <c r="D573" s="125"/>
      <c r="E573" s="126"/>
      <c r="F573" s="126"/>
      <c r="G573" s="126"/>
      <c r="H573" s="127"/>
      <c r="I573" s="27"/>
      <c r="J573" s="27"/>
    </row>
    <row r="574" spans="2:13" ht="15.75" hidden="1" customHeight="1" outlineLevel="2" x14ac:dyDescent="0.25">
      <c r="B574" s="133" t="s">
        <v>1297</v>
      </c>
      <c r="C574" s="212"/>
      <c r="D574" s="269"/>
      <c r="E574" s="269"/>
      <c r="F574" s="269"/>
      <c r="G574" s="269"/>
      <c r="H574" s="270"/>
      <c r="I574" s="27"/>
      <c r="J574" s="27"/>
    </row>
    <row r="575" spans="2:13" ht="15.75" hidden="1" customHeight="1" outlineLevel="2" x14ac:dyDescent="0.25">
      <c r="B575" s="133" t="s">
        <v>1254</v>
      </c>
      <c r="C575" s="212"/>
      <c r="D575" s="269"/>
      <c r="E575" s="269"/>
      <c r="F575" s="269"/>
      <c r="G575" s="269"/>
      <c r="H575" s="270"/>
      <c r="I575" s="27"/>
      <c r="J575" s="27"/>
    </row>
    <row r="576" spans="2:13" ht="15.75" hidden="1" customHeight="1" outlineLevel="2" x14ac:dyDescent="0.25">
      <c r="B576" s="133" t="s">
        <v>1255</v>
      </c>
      <c r="C576" s="212"/>
      <c r="D576" s="269"/>
      <c r="E576" s="269"/>
      <c r="F576" s="269"/>
      <c r="G576" s="269"/>
      <c r="H576" s="270"/>
      <c r="I576" s="27"/>
      <c r="J576" s="27"/>
    </row>
    <row r="577" spans="2:13" ht="15.75" hidden="1" customHeight="1" collapsed="1" x14ac:dyDescent="0.25">
      <c r="B577" s="145"/>
      <c r="C577" s="204"/>
      <c r="D577" s="204"/>
      <c r="E577" s="204"/>
      <c r="F577" s="204"/>
      <c r="G577" s="204"/>
      <c r="H577" s="205"/>
      <c r="I577" s="107"/>
      <c r="J577" s="107"/>
    </row>
    <row r="578" spans="2:13" ht="15.75" hidden="1" customHeight="1" outlineLevel="1" x14ac:dyDescent="0.25">
      <c r="B578" s="133" t="s">
        <v>48</v>
      </c>
      <c r="C578" s="212"/>
      <c r="D578" s="208" t="str">
        <f>IF($D$53="","potrebné vyplniť v bode 1.2",$D$53)</f>
        <v>potrebné vyplniť v bode 1.2</v>
      </c>
      <c r="E578" s="208"/>
      <c r="F578" s="208"/>
      <c r="G578" s="208"/>
      <c r="H578" s="209"/>
      <c r="I578" s="107"/>
      <c r="J578" s="107"/>
    </row>
    <row r="579" spans="2:13" ht="15.75" hidden="1" customHeight="1" outlineLevel="1" x14ac:dyDescent="0.25">
      <c r="B579" s="133" t="s">
        <v>207</v>
      </c>
      <c r="C579" s="212"/>
      <c r="D579" s="220"/>
      <c r="E579" s="220"/>
      <c r="F579" s="220"/>
      <c r="G579" s="220"/>
      <c r="H579" s="221"/>
      <c r="I579" s="107"/>
      <c r="J579" t="str">
        <f>LEFT(D579,1)</f>
        <v/>
      </c>
    </row>
    <row r="580" spans="2:13" ht="15.75" hidden="1" customHeight="1" outlineLevel="1" x14ac:dyDescent="0.25">
      <c r="B580" s="133" t="s">
        <v>1253</v>
      </c>
      <c r="C580" s="212"/>
      <c r="D580" s="208" t="str">
        <f>$D$195</f>
        <v>Nevypĺňa sa, automaticky generované.</v>
      </c>
      <c r="E580" s="208"/>
      <c r="F580" s="208"/>
      <c r="G580" s="208"/>
      <c r="H580" s="209"/>
      <c r="I580" s="107"/>
      <c r="J580"/>
    </row>
    <row r="581" spans="2:13" ht="15.75" hidden="1" customHeight="1" outlineLevel="1" x14ac:dyDescent="0.25">
      <c r="B581" s="133" t="s">
        <v>208</v>
      </c>
      <c r="C581" s="212"/>
      <c r="D581" s="220"/>
      <c r="E581" s="220"/>
      <c r="F581" s="220"/>
      <c r="G581" s="220"/>
      <c r="H581" s="221"/>
      <c r="I581" s="107"/>
      <c r="J581" t="str">
        <f>LEFT(D581,1)</f>
        <v/>
      </c>
      <c r="K581" s="29" t="str">
        <f>IF(D581="","",IF(J581=J579,"","Projektová aktivita nespadá pod zvolený typ aktivity (rovnaké začiatočné písmená)"))</f>
        <v/>
      </c>
      <c r="M581" s="28"/>
    </row>
    <row r="582" spans="2:13" ht="48" hidden="1" customHeight="1" outlineLevel="1" x14ac:dyDescent="0.25">
      <c r="B582" s="261" t="s">
        <v>49</v>
      </c>
      <c r="C582" s="262"/>
      <c r="D582" s="263"/>
      <c r="E582" s="264"/>
      <c r="F582" s="264"/>
      <c r="G582" s="264"/>
      <c r="H582" s="265"/>
      <c r="I582" s="107"/>
      <c r="J582" s="107"/>
    </row>
    <row r="583" spans="2:13" ht="15.75" hidden="1" customHeight="1" outlineLevel="1" x14ac:dyDescent="0.25">
      <c r="B583" s="261" t="s">
        <v>1308</v>
      </c>
      <c r="C583" s="262"/>
      <c r="D583" s="266" t="str">
        <f>IF(D581="","",LOOKUP(D581,Čiselník2!$E$3:$E$481,Čiselník2!$F$3:$F$481))</f>
        <v/>
      </c>
      <c r="E583" s="267"/>
      <c r="F583" s="267"/>
      <c r="G583" s="267"/>
      <c r="H583" s="268"/>
      <c r="I583" s="107"/>
      <c r="J583" s="107"/>
    </row>
    <row r="584" spans="2:13" ht="15.75" hidden="1" customHeight="1" outlineLevel="1" x14ac:dyDescent="0.25">
      <c r="B584" s="133" t="s">
        <v>1296</v>
      </c>
      <c r="C584" s="212"/>
      <c r="D584" s="125"/>
      <c r="E584" s="126"/>
      <c r="F584" s="126"/>
      <c r="G584" s="126"/>
      <c r="H584" s="127"/>
      <c r="I584" s="107"/>
      <c r="J584" s="107"/>
    </row>
    <row r="585" spans="2:13" ht="15.75" hidden="1" customHeight="1" outlineLevel="1" x14ac:dyDescent="0.25">
      <c r="B585" s="133" t="s">
        <v>1297</v>
      </c>
      <c r="C585" s="212"/>
      <c r="D585" s="269"/>
      <c r="E585" s="269"/>
      <c r="F585" s="269"/>
      <c r="G585" s="269"/>
      <c r="H585" s="270"/>
      <c r="I585" s="107"/>
      <c r="J585" s="107"/>
    </row>
    <row r="586" spans="2:13" ht="15.75" hidden="1" customHeight="1" outlineLevel="1" x14ac:dyDescent="0.25">
      <c r="B586" s="133" t="s">
        <v>1254</v>
      </c>
      <c r="C586" s="212"/>
      <c r="D586" s="269"/>
      <c r="E586" s="269"/>
      <c r="F586" s="269"/>
      <c r="G586" s="269"/>
      <c r="H586" s="270"/>
      <c r="I586" s="107"/>
      <c r="J586" s="107"/>
    </row>
    <row r="587" spans="2:13" ht="15.75" hidden="1" customHeight="1" outlineLevel="1" x14ac:dyDescent="0.25">
      <c r="B587" s="133" t="s">
        <v>1255</v>
      </c>
      <c r="C587" s="212"/>
      <c r="D587" s="269"/>
      <c r="E587" s="269"/>
      <c r="F587" s="269"/>
      <c r="G587" s="269"/>
      <c r="H587" s="270"/>
      <c r="I587" s="107"/>
      <c r="J587" s="107"/>
    </row>
    <row r="588" spans="2:13" ht="15.75" hidden="1" customHeight="1" collapsed="1" x14ac:dyDescent="0.25">
      <c r="B588" s="145"/>
      <c r="C588" s="204"/>
      <c r="D588" s="204"/>
      <c r="E588" s="204"/>
      <c r="F588" s="204"/>
      <c r="G588" s="204"/>
      <c r="H588" s="205"/>
      <c r="I588" s="107"/>
      <c r="J588" s="107"/>
    </row>
    <row r="589" spans="2:13" ht="15.75" hidden="1" customHeight="1" outlineLevel="1" x14ac:dyDescent="0.25">
      <c r="B589" s="133" t="s">
        <v>48</v>
      </c>
      <c r="C589" s="212"/>
      <c r="D589" s="208" t="str">
        <f>IF($D$53="","potrebné vyplniť v bode 1.2",$D$53)</f>
        <v>potrebné vyplniť v bode 1.2</v>
      </c>
      <c r="E589" s="208"/>
      <c r="F589" s="208"/>
      <c r="G589" s="208"/>
      <c r="H589" s="209"/>
      <c r="I589" s="107"/>
      <c r="J589" s="107"/>
    </row>
    <row r="590" spans="2:13" ht="15.75" hidden="1" customHeight="1" outlineLevel="1" x14ac:dyDescent="0.25">
      <c r="B590" s="133" t="s">
        <v>207</v>
      </c>
      <c r="C590" s="212"/>
      <c r="D590" s="220"/>
      <c r="E590" s="220"/>
      <c r="F590" s="220"/>
      <c r="G590" s="220"/>
      <c r="H590" s="221"/>
      <c r="I590" s="107"/>
      <c r="J590" t="str">
        <f>LEFT(D590,1)</f>
        <v/>
      </c>
    </row>
    <row r="591" spans="2:13" ht="15.75" hidden="1" customHeight="1" outlineLevel="1" x14ac:dyDescent="0.25">
      <c r="B591" s="133" t="s">
        <v>1253</v>
      </c>
      <c r="C591" s="212"/>
      <c r="D591" s="208" t="str">
        <f>$D$195</f>
        <v>Nevypĺňa sa, automaticky generované.</v>
      </c>
      <c r="E591" s="208"/>
      <c r="F591" s="208"/>
      <c r="G591" s="208"/>
      <c r="H591" s="209"/>
      <c r="I591" s="107"/>
      <c r="J591"/>
    </row>
    <row r="592" spans="2:13" ht="15.75" hidden="1" customHeight="1" outlineLevel="1" x14ac:dyDescent="0.25">
      <c r="B592" s="133" t="s">
        <v>208</v>
      </c>
      <c r="C592" s="212"/>
      <c r="D592" s="220"/>
      <c r="E592" s="220"/>
      <c r="F592" s="220"/>
      <c r="G592" s="220"/>
      <c r="H592" s="221"/>
      <c r="I592" s="107"/>
      <c r="J592" t="str">
        <f>LEFT(D592,1)</f>
        <v/>
      </c>
      <c r="K592" s="29" t="str">
        <f>IF(D592="","",IF(J592=J590,"","Projektová aktivita nespadá pod zvolený typ aktivity (rovnaké začiatočné písmená)"))</f>
        <v/>
      </c>
      <c r="M592" s="28"/>
    </row>
    <row r="593" spans="2:13" ht="48" hidden="1" customHeight="1" outlineLevel="1" x14ac:dyDescent="0.25">
      <c r="B593" s="261" t="s">
        <v>49</v>
      </c>
      <c r="C593" s="262"/>
      <c r="D593" s="263"/>
      <c r="E593" s="264"/>
      <c r="F593" s="264"/>
      <c r="G593" s="264"/>
      <c r="H593" s="265"/>
      <c r="I593" s="107"/>
      <c r="J593" s="107"/>
    </row>
    <row r="594" spans="2:13" ht="15.75" hidden="1" customHeight="1" outlineLevel="1" x14ac:dyDescent="0.25">
      <c r="B594" s="261" t="s">
        <v>1308</v>
      </c>
      <c r="C594" s="262"/>
      <c r="D594" s="266" t="str">
        <f>IF(D592="","",LOOKUP(D592,Čiselník2!$E$3:$E$481,Čiselník2!$F$3:$F$481))</f>
        <v/>
      </c>
      <c r="E594" s="267"/>
      <c r="F594" s="267"/>
      <c r="G594" s="267"/>
      <c r="H594" s="268"/>
      <c r="I594" s="107"/>
      <c r="J594" s="107"/>
    </row>
    <row r="595" spans="2:13" ht="15.75" hidden="1" customHeight="1" outlineLevel="1" x14ac:dyDescent="0.25">
      <c r="B595" s="133" t="s">
        <v>1296</v>
      </c>
      <c r="C595" s="212"/>
      <c r="D595" s="125"/>
      <c r="E595" s="126"/>
      <c r="F595" s="126"/>
      <c r="G595" s="126"/>
      <c r="H595" s="127"/>
      <c r="I595" s="107"/>
      <c r="J595" s="107"/>
    </row>
    <row r="596" spans="2:13" ht="15.75" hidden="1" customHeight="1" outlineLevel="1" x14ac:dyDescent="0.25">
      <c r="B596" s="133" t="s">
        <v>1297</v>
      </c>
      <c r="C596" s="212"/>
      <c r="D596" s="269"/>
      <c r="E596" s="269"/>
      <c r="F596" s="269"/>
      <c r="G596" s="269"/>
      <c r="H596" s="270"/>
      <c r="I596" s="107"/>
      <c r="J596" s="107"/>
    </row>
    <row r="597" spans="2:13" ht="15.75" hidden="1" customHeight="1" outlineLevel="1" x14ac:dyDescent="0.25">
      <c r="B597" s="133" t="s">
        <v>1254</v>
      </c>
      <c r="C597" s="212"/>
      <c r="D597" s="269"/>
      <c r="E597" s="269"/>
      <c r="F597" s="269"/>
      <c r="G597" s="269"/>
      <c r="H597" s="270"/>
      <c r="I597" s="107"/>
      <c r="J597" s="107"/>
    </row>
    <row r="598" spans="2:13" ht="15.75" hidden="1" customHeight="1" outlineLevel="1" x14ac:dyDescent="0.25">
      <c r="B598" s="133" t="s">
        <v>1255</v>
      </c>
      <c r="C598" s="212"/>
      <c r="D598" s="269"/>
      <c r="E598" s="269"/>
      <c r="F598" s="269"/>
      <c r="G598" s="269"/>
      <c r="H598" s="270"/>
      <c r="I598" s="107"/>
      <c r="J598" s="107"/>
    </row>
    <row r="599" spans="2:13" ht="15.75" hidden="1" customHeight="1" collapsed="1" x14ac:dyDescent="0.25">
      <c r="B599" s="145"/>
      <c r="C599" s="204"/>
      <c r="D599" s="204"/>
      <c r="E599" s="204"/>
      <c r="F599" s="204"/>
      <c r="G599" s="204"/>
      <c r="H599" s="205"/>
      <c r="I599" s="107"/>
      <c r="J599" s="107"/>
    </row>
    <row r="600" spans="2:13" ht="15.75" hidden="1" customHeight="1" outlineLevel="1" x14ac:dyDescent="0.25">
      <c r="B600" s="133" t="s">
        <v>48</v>
      </c>
      <c r="C600" s="212"/>
      <c r="D600" s="208" t="str">
        <f>IF($D$53="","potrebné vyplniť v bode 1.2",$D$53)</f>
        <v>potrebné vyplniť v bode 1.2</v>
      </c>
      <c r="E600" s="208"/>
      <c r="F600" s="208"/>
      <c r="G600" s="208"/>
      <c r="H600" s="209"/>
      <c r="I600" s="107"/>
      <c r="J600" s="107"/>
    </row>
    <row r="601" spans="2:13" ht="15.75" hidden="1" customHeight="1" outlineLevel="1" x14ac:dyDescent="0.25">
      <c r="B601" s="133" t="s">
        <v>207</v>
      </c>
      <c r="C601" s="212"/>
      <c r="D601" s="220"/>
      <c r="E601" s="220"/>
      <c r="F601" s="220"/>
      <c r="G601" s="220"/>
      <c r="H601" s="221"/>
      <c r="I601" s="107"/>
      <c r="J601" t="str">
        <f>LEFT(D601,1)</f>
        <v/>
      </c>
    </row>
    <row r="602" spans="2:13" ht="15.75" hidden="1" customHeight="1" outlineLevel="1" x14ac:dyDescent="0.25">
      <c r="B602" s="133" t="s">
        <v>1253</v>
      </c>
      <c r="C602" s="212"/>
      <c r="D602" s="208" t="str">
        <f>$D$195</f>
        <v>Nevypĺňa sa, automaticky generované.</v>
      </c>
      <c r="E602" s="208"/>
      <c r="F602" s="208"/>
      <c r="G602" s="208"/>
      <c r="H602" s="209"/>
      <c r="I602" s="107"/>
      <c r="J602"/>
    </row>
    <row r="603" spans="2:13" ht="15.75" hidden="1" customHeight="1" outlineLevel="1" x14ac:dyDescent="0.25">
      <c r="B603" s="133" t="s">
        <v>208</v>
      </c>
      <c r="C603" s="212"/>
      <c r="D603" s="220"/>
      <c r="E603" s="220"/>
      <c r="F603" s="220"/>
      <c r="G603" s="220"/>
      <c r="H603" s="221"/>
      <c r="I603" s="107"/>
      <c r="J603" t="str">
        <f>LEFT(D603,1)</f>
        <v/>
      </c>
      <c r="K603" s="29" t="str">
        <f>IF(D603="","",IF(J603=J601,"","Projektová aktivita nespadá pod zvolený typ aktivity (rovnaké začiatočné písmená)"))</f>
        <v/>
      </c>
      <c r="M603" s="28"/>
    </row>
    <row r="604" spans="2:13" ht="48" hidden="1" customHeight="1" outlineLevel="1" x14ac:dyDescent="0.25">
      <c r="B604" s="261" t="s">
        <v>49</v>
      </c>
      <c r="C604" s="262"/>
      <c r="D604" s="263"/>
      <c r="E604" s="264"/>
      <c r="F604" s="264"/>
      <c r="G604" s="264"/>
      <c r="H604" s="265"/>
      <c r="I604" s="107"/>
      <c r="J604" s="107"/>
    </row>
    <row r="605" spans="2:13" ht="15.75" hidden="1" customHeight="1" outlineLevel="1" x14ac:dyDescent="0.25">
      <c r="B605" s="261" t="s">
        <v>1308</v>
      </c>
      <c r="C605" s="262"/>
      <c r="D605" s="266" t="str">
        <f>IF(D603="","",LOOKUP(D603,Čiselník2!$E$3:$E$481,Čiselník2!$F$3:$F$481))</f>
        <v/>
      </c>
      <c r="E605" s="267"/>
      <c r="F605" s="267"/>
      <c r="G605" s="267"/>
      <c r="H605" s="268"/>
      <c r="I605" s="107"/>
      <c r="J605" s="107"/>
    </row>
    <row r="606" spans="2:13" ht="15.75" hidden="1" customHeight="1" outlineLevel="1" x14ac:dyDescent="0.25">
      <c r="B606" s="133" t="s">
        <v>1296</v>
      </c>
      <c r="C606" s="212"/>
      <c r="D606" s="125"/>
      <c r="E606" s="126"/>
      <c r="F606" s="126"/>
      <c r="G606" s="126"/>
      <c r="H606" s="127"/>
      <c r="I606" s="107"/>
      <c r="J606" s="107"/>
    </row>
    <row r="607" spans="2:13" ht="15.75" hidden="1" customHeight="1" outlineLevel="1" x14ac:dyDescent="0.25">
      <c r="B607" s="133" t="s">
        <v>1297</v>
      </c>
      <c r="C607" s="212"/>
      <c r="D607" s="269"/>
      <c r="E607" s="269"/>
      <c r="F607" s="269"/>
      <c r="G607" s="269"/>
      <c r="H607" s="270"/>
      <c r="I607" s="107"/>
      <c r="J607" s="107"/>
    </row>
    <row r="608" spans="2:13" ht="15.75" hidden="1" customHeight="1" outlineLevel="1" x14ac:dyDescent="0.25">
      <c r="B608" s="133" t="s">
        <v>1254</v>
      </c>
      <c r="C608" s="212"/>
      <c r="D608" s="269"/>
      <c r="E608" s="269"/>
      <c r="F608" s="269"/>
      <c r="G608" s="269"/>
      <c r="H608" s="270"/>
      <c r="I608" s="107"/>
      <c r="J608" s="107"/>
    </row>
    <row r="609" spans="2:13" ht="15.75" hidden="1" customHeight="1" outlineLevel="1" x14ac:dyDescent="0.25">
      <c r="B609" s="133" t="s">
        <v>1255</v>
      </c>
      <c r="C609" s="212"/>
      <c r="D609" s="269"/>
      <c r="E609" s="269"/>
      <c r="F609" s="269"/>
      <c r="G609" s="269"/>
      <c r="H609" s="270"/>
      <c r="I609" s="107"/>
      <c r="J609" s="107"/>
    </row>
    <row r="610" spans="2:13" ht="15.75" hidden="1" customHeight="1" collapsed="1" x14ac:dyDescent="0.25">
      <c r="B610" s="145"/>
      <c r="C610" s="204"/>
      <c r="D610" s="204"/>
      <c r="E610" s="204"/>
      <c r="F610" s="204"/>
      <c r="G610" s="204"/>
      <c r="H610" s="205"/>
      <c r="I610" s="107"/>
      <c r="J610" s="107"/>
    </row>
    <row r="611" spans="2:13" ht="15.75" hidden="1" customHeight="1" outlineLevel="1" x14ac:dyDescent="0.25">
      <c r="B611" s="133" t="s">
        <v>48</v>
      </c>
      <c r="C611" s="212"/>
      <c r="D611" s="208" t="str">
        <f>IF($D$53="","potrebné vyplniť v bode 1.2",$D$53)</f>
        <v>potrebné vyplniť v bode 1.2</v>
      </c>
      <c r="E611" s="208"/>
      <c r="F611" s="208"/>
      <c r="G611" s="208"/>
      <c r="H611" s="209"/>
      <c r="I611" s="107"/>
      <c r="J611" s="107"/>
    </row>
    <row r="612" spans="2:13" ht="15.75" hidden="1" customHeight="1" outlineLevel="1" x14ac:dyDescent="0.25">
      <c r="B612" s="133" t="s">
        <v>207</v>
      </c>
      <c r="C612" s="212"/>
      <c r="D612" s="220"/>
      <c r="E612" s="220"/>
      <c r="F612" s="220"/>
      <c r="G612" s="220"/>
      <c r="H612" s="221"/>
      <c r="I612" s="107"/>
      <c r="J612" t="str">
        <f>LEFT(D612,1)</f>
        <v/>
      </c>
    </row>
    <row r="613" spans="2:13" ht="15.75" hidden="1" customHeight="1" outlineLevel="1" x14ac:dyDescent="0.25">
      <c r="B613" s="133" t="s">
        <v>1253</v>
      </c>
      <c r="C613" s="212"/>
      <c r="D613" s="208" t="str">
        <f>$D$195</f>
        <v>Nevypĺňa sa, automaticky generované.</v>
      </c>
      <c r="E613" s="208"/>
      <c r="F613" s="208"/>
      <c r="G613" s="208"/>
      <c r="H613" s="209"/>
      <c r="I613" s="107"/>
      <c r="J613"/>
    </row>
    <row r="614" spans="2:13" ht="15.75" hidden="1" customHeight="1" outlineLevel="1" x14ac:dyDescent="0.25">
      <c r="B614" s="133" t="s">
        <v>208</v>
      </c>
      <c r="C614" s="212"/>
      <c r="D614" s="220"/>
      <c r="E614" s="220"/>
      <c r="F614" s="220"/>
      <c r="G614" s="220"/>
      <c r="H614" s="221"/>
      <c r="I614" s="107"/>
      <c r="J614" t="str">
        <f>LEFT(D614,1)</f>
        <v/>
      </c>
      <c r="K614" s="29" t="str">
        <f>IF(D614="","",IF(J614=J612,"","Projektová aktivita nespadá pod zvolený typ aktivity (rovnaké začiatočné písmená)"))</f>
        <v/>
      </c>
      <c r="M614" s="28"/>
    </row>
    <row r="615" spans="2:13" ht="48" hidden="1" customHeight="1" outlineLevel="1" x14ac:dyDescent="0.25">
      <c r="B615" s="261" t="s">
        <v>49</v>
      </c>
      <c r="C615" s="262"/>
      <c r="D615" s="263"/>
      <c r="E615" s="264"/>
      <c r="F615" s="264"/>
      <c r="G615" s="264"/>
      <c r="H615" s="265"/>
      <c r="I615" s="107"/>
      <c r="J615" s="107"/>
    </row>
    <row r="616" spans="2:13" ht="15.75" hidden="1" customHeight="1" outlineLevel="1" x14ac:dyDescent="0.25">
      <c r="B616" s="261" t="s">
        <v>1308</v>
      </c>
      <c r="C616" s="262"/>
      <c r="D616" s="266" t="str">
        <f>IF(D614="","",LOOKUP(D614,Čiselník2!$E$3:$E$481,Čiselník2!$F$3:$F$481))</f>
        <v/>
      </c>
      <c r="E616" s="267"/>
      <c r="F616" s="267"/>
      <c r="G616" s="267"/>
      <c r="H616" s="268"/>
      <c r="I616" s="107"/>
      <c r="J616" s="107"/>
    </row>
    <row r="617" spans="2:13" ht="15.75" hidden="1" customHeight="1" outlineLevel="1" x14ac:dyDescent="0.25">
      <c r="B617" s="133" t="s">
        <v>1296</v>
      </c>
      <c r="C617" s="212"/>
      <c r="D617" s="125"/>
      <c r="E617" s="126"/>
      <c r="F617" s="126"/>
      <c r="G617" s="126"/>
      <c r="H617" s="127"/>
      <c r="I617" s="107"/>
      <c r="J617" s="107"/>
    </row>
    <row r="618" spans="2:13" ht="15.75" hidden="1" customHeight="1" outlineLevel="1" x14ac:dyDescent="0.25">
      <c r="B618" s="133" t="s">
        <v>1297</v>
      </c>
      <c r="C618" s="212"/>
      <c r="D618" s="269"/>
      <c r="E618" s="269"/>
      <c r="F618" s="269"/>
      <c r="G618" s="269"/>
      <c r="H618" s="270"/>
      <c r="I618" s="107"/>
      <c r="J618" s="107"/>
    </row>
    <row r="619" spans="2:13" ht="15.75" hidden="1" customHeight="1" outlineLevel="1" x14ac:dyDescent="0.25">
      <c r="B619" s="133" t="s">
        <v>1254</v>
      </c>
      <c r="C619" s="212"/>
      <c r="D619" s="269"/>
      <c r="E619" s="269"/>
      <c r="F619" s="269"/>
      <c r="G619" s="269"/>
      <c r="H619" s="270"/>
      <c r="I619" s="107"/>
      <c r="J619" s="107"/>
    </row>
    <row r="620" spans="2:13" ht="15.75" hidden="1" customHeight="1" outlineLevel="1" x14ac:dyDescent="0.25">
      <c r="B620" s="133" t="s">
        <v>1255</v>
      </c>
      <c r="C620" s="212"/>
      <c r="D620" s="269"/>
      <c r="E620" s="269"/>
      <c r="F620" s="269"/>
      <c r="G620" s="269"/>
      <c r="H620" s="270"/>
      <c r="I620" s="107"/>
      <c r="J620" s="107"/>
    </row>
    <row r="621" spans="2:13" ht="15.75" hidden="1" customHeight="1" collapsed="1" x14ac:dyDescent="0.25">
      <c r="B621" s="145"/>
      <c r="C621" s="204"/>
      <c r="D621" s="204"/>
      <c r="E621" s="204"/>
      <c r="F621" s="204"/>
      <c r="G621" s="204"/>
      <c r="H621" s="205"/>
      <c r="I621" s="107"/>
      <c r="J621" s="107"/>
    </row>
    <row r="622" spans="2:13" ht="15.75" hidden="1" customHeight="1" outlineLevel="1" x14ac:dyDescent="0.25">
      <c r="B622" s="133" t="s">
        <v>48</v>
      </c>
      <c r="C622" s="212"/>
      <c r="D622" s="208" t="str">
        <f>IF($D$53="","potrebné vyplniť v bode 1.2",$D$53)</f>
        <v>potrebné vyplniť v bode 1.2</v>
      </c>
      <c r="E622" s="208"/>
      <c r="F622" s="208"/>
      <c r="G622" s="208"/>
      <c r="H622" s="209"/>
      <c r="I622" s="107"/>
      <c r="J622" s="107"/>
    </row>
    <row r="623" spans="2:13" ht="15.75" hidden="1" customHeight="1" outlineLevel="1" x14ac:dyDescent="0.25">
      <c r="B623" s="133" t="s">
        <v>207</v>
      </c>
      <c r="C623" s="212"/>
      <c r="D623" s="220"/>
      <c r="E623" s="220"/>
      <c r="F623" s="220"/>
      <c r="G623" s="220"/>
      <c r="H623" s="221"/>
      <c r="I623" s="107"/>
      <c r="J623" t="str">
        <f>LEFT(D623,1)</f>
        <v/>
      </c>
    </row>
    <row r="624" spans="2:13" ht="15.75" hidden="1" customHeight="1" outlineLevel="1" x14ac:dyDescent="0.25">
      <c r="B624" s="133" t="s">
        <v>1253</v>
      </c>
      <c r="C624" s="212"/>
      <c r="D624" s="208" t="str">
        <f>$D$195</f>
        <v>Nevypĺňa sa, automaticky generované.</v>
      </c>
      <c r="E624" s="208"/>
      <c r="F624" s="208"/>
      <c r="G624" s="208"/>
      <c r="H624" s="209"/>
      <c r="I624" s="107"/>
      <c r="J624"/>
    </row>
    <row r="625" spans="2:13" ht="15.75" hidden="1" customHeight="1" outlineLevel="1" x14ac:dyDescent="0.25">
      <c r="B625" s="133" t="s">
        <v>208</v>
      </c>
      <c r="C625" s="212"/>
      <c r="D625" s="220"/>
      <c r="E625" s="220"/>
      <c r="F625" s="220"/>
      <c r="G625" s="220"/>
      <c r="H625" s="221"/>
      <c r="I625" s="107"/>
      <c r="J625" t="str">
        <f>LEFT(D625,1)</f>
        <v/>
      </c>
      <c r="K625" s="29" t="str">
        <f>IF(D625="","",IF(J625=J623,"","Projektová aktivita nespadá pod zvolený typ aktivity (rovnaké začiatočné písmená)"))</f>
        <v/>
      </c>
      <c r="M625" s="28"/>
    </row>
    <row r="626" spans="2:13" ht="48" hidden="1" customHeight="1" outlineLevel="1" x14ac:dyDescent="0.25">
      <c r="B626" s="261" t="s">
        <v>49</v>
      </c>
      <c r="C626" s="262"/>
      <c r="D626" s="263"/>
      <c r="E626" s="264"/>
      <c r="F626" s="264"/>
      <c r="G626" s="264"/>
      <c r="H626" s="265"/>
      <c r="I626" s="107"/>
      <c r="J626" s="107"/>
    </row>
    <row r="627" spans="2:13" ht="15.75" hidden="1" customHeight="1" outlineLevel="1" x14ac:dyDescent="0.25">
      <c r="B627" s="261" t="s">
        <v>1308</v>
      </c>
      <c r="C627" s="262"/>
      <c r="D627" s="266" t="str">
        <f>IF(D625="","",LOOKUP(D625,Čiselník2!$E$3:$E$481,Čiselník2!$F$3:$F$481))</f>
        <v/>
      </c>
      <c r="E627" s="267"/>
      <c r="F627" s="267"/>
      <c r="G627" s="267"/>
      <c r="H627" s="268"/>
      <c r="I627" s="107"/>
      <c r="J627" s="107"/>
    </row>
    <row r="628" spans="2:13" ht="15.75" hidden="1" customHeight="1" outlineLevel="1" x14ac:dyDescent="0.25">
      <c r="B628" s="133" t="s">
        <v>1296</v>
      </c>
      <c r="C628" s="212"/>
      <c r="D628" s="125"/>
      <c r="E628" s="126"/>
      <c r="F628" s="126"/>
      <c r="G628" s="126"/>
      <c r="H628" s="127"/>
      <c r="I628" s="107"/>
      <c r="J628" s="107"/>
    </row>
    <row r="629" spans="2:13" ht="15.75" hidden="1" customHeight="1" outlineLevel="1" x14ac:dyDescent="0.25">
      <c r="B629" s="133" t="s">
        <v>1297</v>
      </c>
      <c r="C629" s="212"/>
      <c r="D629" s="269"/>
      <c r="E629" s="269"/>
      <c r="F629" s="269"/>
      <c r="G629" s="269"/>
      <c r="H629" s="270"/>
      <c r="I629" s="107"/>
      <c r="J629" s="107"/>
    </row>
    <row r="630" spans="2:13" ht="15.75" hidden="1" customHeight="1" outlineLevel="1" x14ac:dyDescent="0.25">
      <c r="B630" s="133" t="s">
        <v>1254</v>
      </c>
      <c r="C630" s="212"/>
      <c r="D630" s="269"/>
      <c r="E630" s="269"/>
      <c r="F630" s="269"/>
      <c r="G630" s="269"/>
      <c r="H630" s="270"/>
      <c r="I630" s="107"/>
      <c r="J630" s="107"/>
    </row>
    <row r="631" spans="2:13" ht="15.75" hidden="1" customHeight="1" outlineLevel="1" x14ac:dyDescent="0.25">
      <c r="B631" s="133" t="s">
        <v>1255</v>
      </c>
      <c r="C631" s="212"/>
      <c r="D631" s="269"/>
      <c r="E631" s="269"/>
      <c r="F631" s="269"/>
      <c r="G631" s="269"/>
      <c r="H631" s="270"/>
      <c r="I631" s="107"/>
      <c r="J631" s="107"/>
    </row>
    <row r="632" spans="2:13" ht="15.75" hidden="1" customHeight="1" collapsed="1" x14ac:dyDescent="0.25">
      <c r="B632" s="145"/>
      <c r="C632" s="204"/>
      <c r="D632" s="204"/>
      <c r="E632" s="204"/>
      <c r="F632" s="204"/>
      <c r="G632" s="204"/>
      <c r="H632" s="205"/>
      <c r="I632" s="107"/>
      <c r="J632" s="107"/>
    </row>
    <row r="633" spans="2:13" ht="15.75" hidden="1" customHeight="1" outlineLevel="1" x14ac:dyDescent="0.25">
      <c r="B633" s="133" t="s">
        <v>48</v>
      </c>
      <c r="C633" s="212"/>
      <c r="D633" s="208" t="str">
        <f>IF($D$53="","potrebné vyplniť v bode 1.2",$D$53)</f>
        <v>potrebné vyplniť v bode 1.2</v>
      </c>
      <c r="E633" s="208"/>
      <c r="F633" s="208"/>
      <c r="G633" s="208"/>
      <c r="H633" s="209"/>
      <c r="I633" s="107"/>
      <c r="J633" s="107"/>
    </row>
    <row r="634" spans="2:13" ht="15.75" hidden="1" customHeight="1" outlineLevel="1" x14ac:dyDescent="0.25">
      <c r="B634" s="133" t="s">
        <v>207</v>
      </c>
      <c r="C634" s="212"/>
      <c r="D634" s="220"/>
      <c r="E634" s="220"/>
      <c r="F634" s="220"/>
      <c r="G634" s="220"/>
      <c r="H634" s="221"/>
      <c r="I634" s="107"/>
      <c r="J634" t="str">
        <f>LEFT(D634,1)</f>
        <v/>
      </c>
    </row>
    <row r="635" spans="2:13" ht="15.75" hidden="1" customHeight="1" outlineLevel="1" x14ac:dyDescent="0.25">
      <c r="B635" s="133" t="s">
        <v>1253</v>
      </c>
      <c r="C635" s="212"/>
      <c r="D635" s="208" t="str">
        <f>$D$195</f>
        <v>Nevypĺňa sa, automaticky generované.</v>
      </c>
      <c r="E635" s="208"/>
      <c r="F635" s="208"/>
      <c r="G635" s="208"/>
      <c r="H635" s="209"/>
      <c r="I635" s="107"/>
      <c r="J635"/>
    </row>
    <row r="636" spans="2:13" ht="15.75" hidden="1" customHeight="1" outlineLevel="1" x14ac:dyDescent="0.25">
      <c r="B636" s="133" t="s">
        <v>208</v>
      </c>
      <c r="C636" s="212"/>
      <c r="D636" s="220"/>
      <c r="E636" s="220"/>
      <c r="F636" s="220"/>
      <c r="G636" s="220"/>
      <c r="H636" s="221"/>
      <c r="I636" s="107"/>
      <c r="J636" t="str">
        <f>LEFT(D636,1)</f>
        <v/>
      </c>
      <c r="K636" s="29" t="str">
        <f>IF(D636="","",IF(J636=J634,"","Projektová aktivita nespadá pod zvolený typ aktivity (rovnaké začiatočné písmená)"))</f>
        <v/>
      </c>
      <c r="M636" s="28"/>
    </row>
    <row r="637" spans="2:13" ht="48" hidden="1" customHeight="1" outlineLevel="1" x14ac:dyDescent="0.25">
      <c r="B637" s="261" t="s">
        <v>49</v>
      </c>
      <c r="C637" s="262"/>
      <c r="D637" s="263"/>
      <c r="E637" s="264"/>
      <c r="F637" s="264"/>
      <c r="G637" s="264"/>
      <c r="H637" s="265"/>
      <c r="I637" s="107"/>
      <c r="J637" s="107"/>
    </row>
    <row r="638" spans="2:13" ht="15.75" hidden="1" customHeight="1" outlineLevel="1" x14ac:dyDescent="0.25">
      <c r="B638" s="261" t="s">
        <v>1308</v>
      </c>
      <c r="C638" s="262"/>
      <c r="D638" s="266" t="str">
        <f>IF(D636="","",LOOKUP(D636,Čiselník2!$E$3:$E$481,Čiselník2!$F$3:$F$481))</f>
        <v/>
      </c>
      <c r="E638" s="267"/>
      <c r="F638" s="267"/>
      <c r="G638" s="267"/>
      <c r="H638" s="268"/>
      <c r="I638" s="107"/>
      <c r="J638" s="107"/>
    </row>
    <row r="639" spans="2:13" ht="15.75" hidden="1" customHeight="1" outlineLevel="1" x14ac:dyDescent="0.25">
      <c r="B639" s="133" t="s">
        <v>1296</v>
      </c>
      <c r="C639" s="212"/>
      <c r="D639" s="125"/>
      <c r="E639" s="126"/>
      <c r="F639" s="126"/>
      <c r="G639" s="126"/>
      <c r="H639" s="127"/>
      <c r="I639" s="107"/>
      <c r="J639" s="107"/>
    </row>
    <row r="640" spans="2:13" ht="15.75" hidden="1" customHeight="1" outlineLevel="1" x14ac:dyDescent="0.25">
      <c r="B640" s="133" t="s">
        <v>1297</v>
      </c>
      <c r="C640" s="212"/>
      <c r="D640" s="269"/>
      <c r="E640" s="269"/>
      <c r="F640" s="269"/>
      <c r="G640" s="269"/>
      <c r="H640" s="270"/>
      <c r="I640" s="107"/>
      <c r="J640" s="107"/>
    </row>
    <row r="641" spans="2:13" ht="15.75" hidden="1" customHeight="1" outlineLevel="1" x14ac:dyDescent="0.25">
      <c r="B641" s="133" t="s">
        <v>1254</v>
      </c>
      <c r="C641" s="212"/>
      <c r="D641" s="269"/>
      <c r="E641" s="269"/>
      <c r="F641" s="269"/>
      <c r="G641" s="269"/>
      <c r="H641" s="270"/>
      <c r="I641" s="107"/>
      <c r="J641" s="107"/>
    </row>
    <row r="642" spans="2:13" ht="15.75" hidden="1" customHeight="1" outlineLevel="1" x14ac:dyDescent="0.25">
      <c r="B642" s="133" t="s">
        <v>1255</v>
      </c>
      <c r="C642" s="212"/>
      <c r="D642" s="269"/>
      <c r="E642" s="269"/>
      <c r="F642" s="269"/>
      <c r="G642" s="269"/>
      <c r="H642" s="270"/>
      <c r="I642" s="107"/>
      <c r="J642" s="107"/>
    </row>
    <row r="643" spans="2:13" ht="15.75" hidden="1" customHeight="1" collapsed="1" x14ac:dyDescent="0.25">
      <c r="B643" s="145"/>
      <c r="C643" s="204"/>
      <c r="D643" s="204"/>
      <c r="E643" s="204"/>
      <c r="F643" s="204"/>
      <c r="G643" s="204"/>
      <c r="H643" s="205"/>
      <c r="I643" s="107"/>
      <c r="J643" s="107"/>
    </row>
    <row r="644" spans="2:13" ht="15.75" hidden="1" customHeight="1" outlineLevel="1" x14ac:dyDescent="0.25">
      <c r="B644" s="133" t="s">
        <v>48</v>
      </c>
      <c r="C644" s="212"/>
      <c r="D644" s="208" t="str">
        <f>IF($D$53="","potrebné vyplniť v bode 1.2",$D$53)</f>
        <v>potrebné vyplniť v bode 1.2</v>
      </c>
      <c r="E644" s="208"/>
      <c r="F644" s="208"/>
      <c r="G644" s="208"/>
      <c r="H644" s="209"/>
      <c r="I644" s="107"/>
      <c r="J644" s="107"/>
    </row>
    <row r="645" spans="2:13" ht="15.75" hidden="1" customHeight="1" outlineLevel="1" x14ac:dyDescent="0.25">
      <c r="B645" s="133" t="s">
        <v>207</v>
      </c>
      <c r="C645" s="212"/>
      <c r="D645" s="220"/>
      <c r="E645" s="220"/>
      <c r="F645" s="220"/>
      <c r="G645" s="220"/>
      <c r="H645" s="221"/>
      <c r="I645" s="107"/>
      <c r="J645" t="str">
        <f>LEFT(D645,1)</f>
        <v/>
      </c>
    </row>
    <row r="646" spans="2:13" ht="15.75" hidden="1" customHeight="1" outlineLevel="1" x14ac:dyDescent="0.25">
      <c r="B646" s="133" t="s">
        <v>1253</v>
      </c>
      <c r="C646" s="212"/>
      <c r="D646" s="208" t="str">
        <f>$D$195</f>
        <v>Nevypĺňa sa, automaticky generované.</v>
      </c>
      <c r="E646" s="208"/>
      <c r="F646" s="208"/>
      <c r="G646" s="208"/>
      <c r="H646" s="209"/>
      <c r="I646" s="107"/>
      <c r="J646"/>
    </row>
    <row r="647" spans="2:13" ht="15.75" hidden="1" customHeight="1" outlineLevel="1" x14ac:dyDescent="0.25">
      <c r="B647" s="133" t="s">
        <v>208</v>
      </c>
      <c r="C647" s="212"/>
      <c r="D647" s="220"/>
      <c r="E647" s="220"/>
      <c r="F647" s="220"/>
      <c r="G647" s="220"/>
      <c r="H647" s="221"/>
      <c r="I647" s="107"/>
      <c r="J647" t="str">
        <f>LEFT(D647,1)</f>
        <v/>
      </c>
      <c r="K647" s="29" t="str">
        <f>IF(D647="","",IF(J647=J645,"","Projektová aktivita nespadá pod zvolený typ aktivity (rovnaké začiatočné písmená)"))</f>
        <v/>
      </c>
      <c r="M647" s="28"/>
    </row>
    <row r="648" spans="2:13" ht="48" hidden="1" customHeight="1" outlineLevel="1" x14ac:dyDescent="0.25">
      <c r="B648" s="261" t="s">
        <v>49</v>
      </c>
      <c r="C648" s="262"/>
      <c r="D648" s="263"/>
      <c r="E648" s="264"/>
      <c r="F648" s="264"/>
      <c r="G648" s="264"/>
      <c r="H648" s="265"/>
      <c r="I648" s="107"/>
      <c r="J648" s="107"/>
    </row>
    <row r="649" spans="2:13" ht="15.75" hidden="1" customHeight="1" outlineLevel="1" x14ac:dyDescent="0.25">
      <c r="B649" s="261" t="s">
        <v>1308</v>
      </c>
      <c r="C649" s="262"/>
      <c r="D649" s="266" t="str">
        <f>IF(D647="","",LOOKUP(D647,Čiselník2!$E$3:$E$481,Čiselník2!$F$3:$F$481))</f>
        <v/>
      </c>
      <c r="E649" s="267"/>
      <c r="F649" s="267"/>
      <c r="G649" s="267"/>
      <c r="H649" s="268"/>
      <c r="I649" s="107"/>
      <c r="J649" s="107"/>
    </row>
    <row r="650" spans="2:13" ht="15.75" hidden="1" customHeight="1" outlineLevel="1" x14ac:dyDescent="0.25">
      <c r="B650" s="133" t="s">
        <v>1296</v>
      </c>
      <c r="C650" s="212"/>
      <c r="D650" s="125"/>
      <c r="E650" s="126"/>
      <c r="F650" s="126"/>
      <c r="G650" s="126"/>
      <c r="H650" s="127"/>
      <c r="I650" s="107"/>
      <c r="J650" s="107"/>
    </row>
    <row r="651" spans="2:13" ht="15.75" hidden="1" customHeight="1" outlineLevel="1" x14ac:dyDescent="0.25">
      <c r="B651" s="133" t="s">
        <v>1297</v>
      </c>
      <c r="C651" s="212"/>
      <c r="D651" s="269"/>
      <c r="E651" s="269"/>
      <c r="F651" s="269"/>
      <c r="G651" s="269"/>
      <c r="H651" s="270"/>
      <c r="I651" s="107"/>
      <c r="J651" s="107"/>
    </row>
    <row r="652" spans="2:13" ht="15.75" hidden="1" customHeight="1" outlineLevel="1" x14ac:dyDescent="0.25">
      <c r="B652" s="133" t="s">
        <v>1254</v>
      </c>
      <c r="C652" s="212"/>
      <c r="D652" s="269"/>
      <c r="E652" s="269"/>
      <c r="F652" s="269"/>
      <c r="G652" s="269"/>
      <c r="H652" s="270"/>
      <c r="I652" s="107"/>
      <c r="J652" s="107"/>
    </row>
    <row r="653" spans="2:13" ht="15.75" hidden="1" customHeight="1" outlineLevel="1" x14ac:dyDescent="0.25">
      <c r="B653" s="133" t="s">
        <v>1255</v>
      </c>
      <c r="C653" s="212"/>
      <c r="D653" s="269"/>
      <c r="E653" s="269"/>
      <c r="F653" s="269"/>
      <c r="G653" s="269"/>
      <c r="H653" s="270"/>
      <c r="I653" s="107"/>
      <c r="J653" s="107"/>
    </row>
    <row r="654" spans="2:13" ht="15.75" hidden="1" customHeight="1" collapsed="1" x14ac:dyDescent="0.25">
      <c r="B654" s="145"/>
      <c r="C654" s="204"/>
      <c r="D654" s="204"/>
      <c r="E654" s="204"/>
      <c r="F654" s="204"/>
      <c r="G654" s="204"/>
      <c r="H654" s="205"/>
      <c r="I654" s="27"/>
      <c r="J654" s="27"/>
    </row>
    <row r="655" spans="2:13" ht="15.75" hidden="1" customHeight="1" outlineLevel="1" x14ac:dyDescent="0.25">
      <c r="B655" s="133" t="s">
        <v>48</v>
      </c>
      <c r="C655" s="212"/>
      <c r="D655" s="208" t="str">
        <f>IF($D$53="","potrebné vyplniť v bode 1.2",$D$53)</f>
        <v>potrebné vyplniť v bode 1.2</v>
      </c>
      <c r="E655" s="208"/>
      <c r="F655" s="208"/>
      <c r="G655" s="208"/>
      <c r="H655" s="209"/>
      <c r="I655" s="27"/>
      <c r="J655" s="27"/>
    </row>
    <row r="656" spans="2:13" ht="15.75" hidden="1" customHeight="1" outlineLevel="1" x14ac:dyDescent="0.25">
      <c r="B656" s="133" t="s">
        <v>207</v>
      </c>
      <c r="C656" s="212"/>
      <c r="D656" s="220"/>
      <c r="E656" s="220"/>
      <c r="F656" s="220"/>
      <c r="G656" s="220"/>
      <c r="H656" s="221"/>
      <c r="I656" s="27"/>
      <c r="J656" t="str">
        <f>LEFT(D656,1)</f>
        <v/>
      </c>
    </row>
    <row r="657" spans="2:13" ht="15.75" hidden="1" customHeight="1" outlineLevel="1" x14ac:dyDescent="0.25">
      <c r="B657" s="133" t="s">
        <v>1253</v>
      </c>
      <c r="C657" s="212"/>
      <c r="D657" s="208" t="str">
        <f>$D$195</f>
        <v>Nevypĺňa sa, automaticky generované.</v>
      </c>
      <c r="E657" s="208"/>
      <c r="F657" s="208"/>
      <c r="G657" s="208"/>
      <c r="H657" s="209"/>
      <c r="I657" s="27"/>
      <c r="J657"/>
    </row>
    <row r="658" spans="2:13" ht="15.75" hidden="1" customHeight="1" outlineLevel="1" x14ac:dyDescent="0.25">
      <c r="B658" s="133" t="s">
        <v>208</v>
      </c>
      <c r="C658" s="212"/>
      <c r="D658" s="220"/>
      <c r="E658" s="220"/>
      <c r="F658" s="220"/>
      <c r="G658" s="220"/>
      <c r="H658" s="221"/>
      <c r="I658" s="27"/>
      <c r="J658" t="str">
        <f>LEFT(D658,1)</f>
        <v/>
      </c>
      <c r="K658" s="29" t="str">
        <f>IF(D658="","",IF(J658=J656,"","Projektová aktivita nespadá pod zvolený typ aktivity (rovnaké začiatočné písmená)"))</f>
        <v/>
      </c>
      <c r="M658" s="28"/>
    </row>
    <row r="659" spans="2:13" ht="48" hidden="1" customHeight="1" outlineLevel="1" x14ac:dyDescent="0.25">
      <c r="B659" s="261" t="s">
        <v>49</v>
      </c>
      <c r="C659" s="262"/>
      <c r="D659" s="263"/>
      <c r="E659" s="264"/>
      <c r="F659" s="264"/>
      <c r="G659" s="264"/>
      <c r="H659" s="265"/>
      <c r="I659" s="27"/>
      <c r="J659" s="27"/>
    </row>
    <row r="660" spans="2:13" ht="15.75" hidden="1" customHeight="1" outlineLevel="1" x14ac:dyDescent="0.25">
      <c r="B660" s="261" t="s">
        <v>1308</v>
      </c>
      <c r="C660" s="262"/>
      <c r="D660" s="266" t="str">
        <f>IF(D658="","",LOOKUP(D658,Čiselník2!$E$3:$E$481,Čiselník2!$F$3:$F$481))</f>
        <v/>
      </c>
      <c r="E660" s="267"/>
      <c r="F660" s="267"/>
      <c r="G660" s="267"/>
      <c r="H660" s="268"/>
      <c r="I660" s="27"/>
      <c r="J660" s="27"/>
    </row>
    <row r="661" spans="2:13" ht="15.75" hidden="1" customHeight="1" outlineLevel="1" x14ac:dyDescent="0.25">
      <c r="B661" s="133" t="s">
        <v>1296</v>
      </c>
      <c r="C661" s="212"/>
      <c r="D661" s="125"/>
      <c r="E661" s="126"/>
      <c r="F661" s="126"/>
      <c r="G661" s="126"/>
      <c r="H661" s="127"/>
      <c r="I661" s="27"/>
      <c r="J661" s="27"/>
    </row>
    <row r="662" spans="2:13" ht="15.75" hidden="1" customHeight="1" outlineLevel="1" x14ac:dyDescent="0.25">
      <c r="B662" s="133" t="s">
        <v>1297</v>
      </c>
      <c r="C662" s="212"/>
      <c r="D662" s="269"/>
      <c r="E662" s="269"/>
      <c r="F662" s="269"/>
      <c r="G662" s="269"/>
      <c r="H662" s="270"/>
      <c r="I662" s="27"/>
      <c r="J662" s="27"/>
    </row>
    <row r="663" spans="2:13" ht="15.75" hidden="1" customHeight="1" outlineLevel="1" x14ac:dyDescent="0.25">
      <c r="B663" s="133" t="s">
        <v>1254</v>
      </c>
      <c r="C663" s="212"/>
      <c r="D663" s="269"/>
      <c r="E663" s="269"/>
      <c r="F663" s="269"/>
      <c r="G663" s="269"/>
      <c r="H663" s="270"/>
      <c r="I663" s="27"/>
      <c r="J663" s="27"/>
    </row>
    <row r="664" spans="2:13" ht="15.75" hidden="1" customHeight="1" outlineLevel="1" x14ac:dyDescent="0.25">
      <c r="B664" s="133" t="s">
        <v>1255</v>
      </c>
      <c r="C664" s="212"/>
      <c r="D664" s="269"/>
      <c r="E664" s="269"/>
      <c r="F664" s="269"/>
      <c r="G664" s="269"/>
      <c r="H664" s="270"/>
      <c r="I664" s="27"/>
      <c r="J664" s="27"/>
    </row>
    <row r="665" spans="2:13" ht="11.25" hidden="1" customHeight="1" collapsed="1" x14ac:dyDescent="0.25">
      <c r="B665" s="31"/>
      <c r="C665" s="32"/>
      <c r="D665" s="32"/>
      <c r="E665" s="32"/>
      <c r="F665" s="32"/>
      <c r="G665" s="32"/>
      <c r="H665" s="32"/>
    </row>
    <row r="666" spans="2:13" ht="16.5" x14ac:dyDescent="0.25">
      <c r="B666" s="145" t="s">
        <v>1421</v>
      </c>
      <c r="C666" s="204"/>
      <c r="D666" s="204"/>
      <c r="E666" s="204"/>
      <c r="F666" s="204"/>
      <c r="G666" s="204"/>
      <c r="H666" s="205"/>
    </row>
    <row r="667" spans="2:13" ht="15.75" hidden="1" customHeight="1" outlineLevel="1" x14ac:dyDescent="0.25">
      <c r="B667" s="133" t="s">
        <v>48</v>
      </c>
      <c r="C667" s="212"/>
      <c r="D667" s="208" t="str">
        <f>IF($D$87="","potrebné vyplniť v bode 1.3",$D$87)</f>
        <v>potrebné vyplniť v bode 1.3</v>
      </c>
      <c r="E667" s="208"/>
      <c r="F667" s="208"/>
      <c r="G667" s="208"/>
      <c r="H667" s="209"/>
    </row>
    <row r="668" spans="2:13" ht="15.75" hidden="1" customHeight="1" outlineLevel="1" x14ac:dyDescent="0.25">
      <c r="B668" s="133" t="s">
        <v>207</v>
      </c>
      <c r="C668" s="212"/>
      <c r="D668" s="220"/>
      <c r="E668" s="220"/>
      <c r="F668" s="220"/>
      <c r="G668" s="220"/>
      <c r="H668" s="221"/>
      <c r="J668" t="str">
        <f>LEFT(D668,1)</f>
        <v/>
      </c>
    </row>
    <row r="669" spans="2:13" ht="15.75" hidden="1" customHeight="1" outlineLevel="1" x14ac:dyDescent="0.25">
      <c r="B669" s="133" t="s">
        <v>1253</v>
      </c>
      <c r="C669" s="212"/>
      <c r="D669" s="208" t="str">
        <f>$D$195</f>
        <v>Nevypĺňa sa, automaticky generované.</v>
      </c>
      <c r="E669" s="208"/>
      <c r="F669" s="208"/>
      <c r="G669" s="208"/>
      <c r="H669" s="209"/>
      <c r="J669"/>
    </row>
    <row r="670" spans="2:13" ht="15.75" hidden="1" customHeight="1" outlineLevel="1" x14ac:dyDescent="0.25">
      <c r="B670" s="133" t="s">
        <v>208</v>
      </c>
      <c r="C670" s="212"/>
      <c r="D670" s="220"/>
      <c r="E670" s="220"/>
      <c r="F670" s="220"/>
      <c r="G670" s="220"/>
      <c r="H670" s="221"/>
      <c r="J670" t="str">
        <f>LEFT(D670,1)</f>
        <v/>
      </c>
      <c r="K670" s="29" t="str">
        <f>IF(D670="","",IF(J670=J668,"","Projektová aktivita nespadá pod zvolený typ aktivity (rovnaké začiatočné písmená)"))</f>
        <v/>
      </c>
    </row>
    <row r="671" spans="2:13" ht="15.75" hidden="1" customHeight="1" outlineLevel="1" x14ac:dyDescent="0.25">
      <c r="B671" s="261" t="s">
        <v>49</v>
      </c>
      <c r="C671" s="262"/>
      <c r="D671" s="263"/>
      <c r="E671" s="264"/>
      <c r="F671" s="264"/>
      <c r="G671" s="264"/>
      <c r="H671" s="265"/>
    </row>
    <row r="672" spans="2:13" ht="15.75" hidden="1" customHeight="1" outlineLevel="1" x14ac:dyDescent="0.25">
      <c r="B672" s="261" t="s">
        <v>1308</v>
      </c>
      <c r="C672" s="262"/>
      <c r="D672" s="266" t="str">
        <f>IF(D670="","",LOOKUP(D670,Čiselník2!$E$3:$E$481,Čiselník2!$F$3:$F$481))</f>
        <v/>
      </c>
      <c r="E672" s="267"/>
      <c r="F672" s="267"/>
      <c r="G672" s="267"/>
      <c r="H672" s="268"/>
    </row>
    <row r="673" spans="2:11" ht="15.75" hidden="1" customHeight="1" outlineLevel="1" x14ac:dyDescent="0.25">
      <c r="B673" s="133" t="s">
        <v>1296</v>
      </c>
      <c r="C673" s="212"/>
      <c r="D673" s="125"/>
      <c r="E673" s="126"/>
      <c r="F673" s="126"/>
      <c r="G673" s="126"/>
      <c r="H673" s="127"/>
    </row>
    <row r="674" spans="2:11" ht="15.75" hidden="1" customHeight="1" outlineLevel="1" x14ac:dyDescent="0.25">
      <c r="B674" s="133" t="s">
        <v>1297</v>
      </c>
      <c r="C674" s="212"/>
      <c r="D674" s="269"/>
      <c r="E674" s="269"/>
      <c r="F674" s="269"/>
      <c r="G674" s="269"/>
      <c r="H674" s="270"/>
    </row>
    <row r="675" spans="2:11" ht="15.75" hidden="1" customHeight="1" outlineLevel="1" x14ac:dyDescent="0.25">
      <c r="B675" s="133" t="s">
        <v>1254</v>
      </c>
      <c r="C675" s="212"/>
      <c r="D675" s="269"/>
      <c r="E675" s="269"/>
      <c r="F675" s="269"/>
      <c r="G675" s="269"/>
      <c r="H675" s="270"/>
    </row>
    <row r="676" spans="2:11" ht="15.75" hidden="1" customHeight="1" outlineLevel="1" x14ac:dyDescent="0.25">
      <c r="B676" s="133" t="s">
        <v>1255</v>
      </c>
      <c r="C676" s="212"/>
      <c r="D676" s="269"/>
      <c r="E676" s="269"/>
      <c r="F676" s="269"/>
      <c r="G676" s="269"/>
      <c r="H676" s="270"/>
    </row>
    <row r="677" spans="2:11" ht="15.75" hidden="1" customHeight="1" outlineLevel="2" x14ac:dyDescent="0.25">
      <c r="B677" s="145"/>
      <c r="C677" s="204"/>
      <c r="D677" s="204"/>
      <c r="E677" s="204"/>
      <c r="F677" s="204"/>
      <c r="G677" s="204"/>
      <c r="H677" s="205"/>
      <c r="I677" s="27"/>
      <c r="J677" s="27"/>
    </row>
    <row r="678" spans="2:11" ht="15.75" hidden="1" customHeight="1" outlineLevel="2" x14ac:dyDescent="0.25">
      <c r="B678" s="133" t="s">
        <v>48</v>
      </c>
      <c r="C678" s="212"/>
      <c r="D678" s="208" t="str">
        <f>IF($D$87="","potrebné vyplniť v bode 1.3",$D$87)</f>
        <v>potrebné vyplniť v bode 1.3</v>
      </c>
      <c r="E678" s="208"/>
      <c r="F678" s="208"/>
      <c r="G678" s="208"/>
      <c r="H678" s="209"/>
      <c r="I678" s="27"/>
      <c r="J678" s="27"/>
    </row>
    <row r="679" spans="2:11" ht="15.75" hidden="1" customHeight="1" outlineLevel="2" x14ac:dyDescent="0.25">
      <c r="B679" s="133" t="s">
        <v>207</v>
      </c>
      <c r="C679" s="212"/>
      <c r="D679" s="220"/>
      <c r="E679" s="220"/>
      <c r="F679" s="220"/>
      <c r="G679" s="220"/>
      <c r="H679" s="221"/>
      <c r="I679" s="27"/>
      <c r="J679" t="str">
        <f>LEFT(D679,1)</f>
        <v/>
      </c>
    </row>
    <row r="680" spans="2:11" ht="15.75" hidden="1" customHeight="1" outlineLevel="2" x14ac:dyDescent="0.25">
      <c r="B680" s="133" t="s">
        <v>1253</v>
      </c>
      <c r="C680" s="212"/>
      <c r="D680" s="208" t="str">
        <f>$D$195</f>
        <v>Nevypĺňa sa, automaticky generované.</v>
      </c>
      <c r="E680" s="208"/>
      <c r="F680" s="208"/>
      <c r="G680" s="208"/>
      <c r="H680" s="209"/>
      <c r="I680" s="27"/>
      <c r="J680"/>
    </row>
    <row r="681" spans="2:11" ht="15.75" hidden="1" customHeight="1" outlineLevel="2" x14ac:dyDescent="0.25">
      <c r="B681" s="133" t="s">
        <v>208</v>
      </c>
      <c r="C681" s="212"/>
      <c r="D681" s="220"/>
      <c r="E681" s="220"/>
      <c r="F681" s="220"/>
      <c r="G681" s="220"/>
      <c r="H681" s="221"/>
      <c r="I681" s="27"/>
      <c r="J681" t="str">
        <f>LEFT(D681,1)</f>
        <v/>
      </c>
      <c r="K681" s="29" t="str">
        <f>IF(D681="","",IF(J681=J679,"","Projektová aktivita nespadá pod zvolený typ aktivity (rovnaké začiatočné písmená)"))</f>
        <v/>
      </c>
    </row>
    <row r="682" spans="2:11" ht="15.75" hidden="1" customHeight="1" outlineLevel="2" x14ac:dyDescent="0.25">
      <c r="B682" s="261" t="s">
        <v>49</v>
      </c>
      <c r="C682" s="262"/>
      <c r="D682" s="263"/>
      <c r="E682" s="264"/>
      <c r="F682" s="264"/>
      <c r="G682" s="264"/>
      <c r="H682" s="265"/>
      <c r="I682" s="27"/>
      <c r="J682" s="27"/>
    </row>
    <row r="683" spans="2:11" ht="15.75" hidden="1" customHeight="1" outlineLevel="2" x14ac:dyDescent="0.25">
      <c r="B683" s="261" t="s">
        <v>1308</v>
      </c>
      <c r="C683" s="262"/>
      <c r="D683" s="266" t="str">
        <f>IF(D681="","",LOOKUP(D681,Čiselník2!$E$3:$E$481,Čiselník2!$F$3:$F$481))</f>
        <v/>
      </c>
      <c r="E683" s="267"/>
      <c r="F683" s="267"/>
      <c r="G683" s="267"/>
      <c r="H683" s="268"/>
      <c r="I683" s="27"/>
      <c r="J683" s="27"/>
    </row>
    <row r="684" spans="2:11" ht="15.75" hidden="1" customHeight="1" outlineLevel="2" x14ac:dyDescent="0.25">
      <c r="B684" s="133" t="s">
        <v>1296</v>
      </c>
      <c r="C684" s="212"/>
      <c r="D684" s="125"/>
      <c r="E684" s="126"/>
      <c r="F684" s="126"/>
      <c r="G684" s="126"/>
      <c r="H684" s="127"/>
      <c r="I684" s="27"/>
      <c r="J684" s="27"/>
    </row>
    <row r="685" spans="2:11" ht="15.75" hidden="1" customHeight="1" outlineLevel="2" x14ac:dyDescent="0.25">
      <c r="B685" s="133" t="s">
        <v>1297</v>
      </c>
      <c r="C685" s="212"/>
      <c r="D685" s="269"/>
      <c r="E685" s="269"/>
      <c r="F685" s="269"/>
      <c r="G685" s="269"/>
      <c r="H685" s="270"/>
      <c r="I685" s="27"/>
      <c r="J685" s="27"/>
    </row>
    <row r="686" spans="2:11" ht="15.75" hidden="1" customHeight="1" outlineLevel="2" x14ac:dyDescent="0.25">
      <c r="B686" s="133" t="s">
        <v>1254</v>
      </c>
      <c r="C686" s="212"/>
      <c r="D686" s="269"/>
      <c r="E686" s="269"/>
      <c r="F686" s="269"/>
      <c r="G686" s="269"/>
      <c r="H686" s="270"/>
      <c r="I686" s="27"/>
      <c r="J686" s="27"/>
    </row>
    <row r="687" spans="2:11" ht="15.75" hidden="1" customHeight="1" outlineLevel="2" x14ac:dyDescent="0.25">
      <c r="B687" s="133" t="s">
        <v>1255</v>
      </c>
      <c r="C687" s="212"/>
      <c r="D687" s="269"/>
      <c r="E687" s="269"/>
      <c r="F687" s="269"/>
      <c r="G687" s="269"/>
      <c r="H687" s="270"/>
      <c r="I687" s="27"/>
      <c r="J687" s="27"/>
    </row>
    <row r="688" spans="2:11" ht="15.75" hidden="1" customHeight="1" outlineLevel="1" collapsed="1" x14ac:dyDescent="0.25">
      <c r="B688" s="145"/>
      <c r="C688" s="204"/>
      <c r="D688" s="204"/>
      <c r="E688" s="204"/>
      <c r="F688" s="204"/>
      <c r="G688" s="204"/>
      <c r="H688" s="205"/>
      <c r="I688" s="107"/>
      <c r="J688" s="107"/>
    </row>
    <row r="689" spans="2:11" ht="15.75" hidden="1" customHeight="1" outlineLevel="2" x14ac:dyDescent="0.25">
      <c r="B689" s="133" t="s">
        <v>48</v>
      </c>
      <c r="C689" s="212"/>
      <c r="D689" s="208" t="str">
        <f>IF($D$87="","potrebné vyplniť v bode 1.3",$D$87)</f>
        <v>potrebné vyplniť v bode 1.3</v>
      </c>
      <c r="E689" s="208"/>
      <c r="F689" s="208"/>
      <c r="G689" s="208"/>
      <c r="H689" s="209"/>
      <c r="I689" s="107"/>
      <c r="J689" s="107"/>
    </row>
    <row r="690" spans="2:11" ht="15.75" hidden="1" customHeight="1" outlineLevel="2" x14ac:dyDescent="0.25">
      <c r="B690" s="133" t="s">
        <v>207</v>
      </c>
      <c r="C690" s="212"/>
      <c r="D690" s="220"/>
      <c r="E690" s="220"/>
      <c r="F690" s="220"/>
      <c r="G690" s="220"/>
      <c r="H690" s="221"/>
      <c r="I690" s="107"/>
      <c r="J690" t="str">
        <f>LEFT(D690,1)</f>
        <v/>
      </c>
    </row>
    <row r="691" spans="2:11" ht="15.75" hidden="1" customHeight="1" outlineLevel="2" x14ac:dyDescent="0.25">
      <c r="B691" s="133" t="s">
        <v>1253</v>
      </c>
      <c r="C691" s="212"/>
      <c r="D691" s="208" t="str">
        <f>$D$195</f>
        <v>Nevypĺňa sa, automaticky generované.</v>
      </c>
      <c r="E691" s="208"/>
      <c r="F691" s="208"/>
      <c r="G691" s="208"/>
      <c r="H691" s="209"/>
      <c r="I691" s="107"/>
      <c r="J691"/>
    </row>
    <row r="692" spans="2:11" ht="15.75" hidden="1" customHeight="1" outlineLevel="2" x14ac:dyDescent="0.25">
      <c r="B692" s="133" t="s">
        <v>208</v>
      </c>
      <c r="C692" s="212"/>
      <c r="D692" s="220"/>
      <c r="E692" s="220"/>
      <c r="F692" s="220"/>
      <c r="G692" s="220"/>
      <c r="H692" s="221"/>
      <c r="I692" s="107"/>
      <c r="J692" t="str">
        <f>LEFT(D692,1)</f>
        <v/>
      </c>
      <c r="K692" s="29" t="str">
        <f>IF(D692="","",IF(J692=J690,"","Projektová aktivita nespadá pod zvolený typ aktivity (rovnaké začiatočné písmená)"))</f>
        <v/>
      </c>
    </row>
    <row r="693" spans="2:11" ht="15.75" hidden="1" customHeight="1" outlineLevel="2" x14ac:dyDescent="0.25">
      <c r="B693" s="261" t="s">
        <v>49</v>
      </c>
      <c r="C693" s="262"/>
      <c r="D693" s="263"/>
      <c r="E693" s="264"/>
      <c r="F693" s="264"/>
      <c r="G693" s="264"/>
      <c r="H693" s="265"/>
      <c r="I693" s="107"/>
      <c r="J693" s="107"/>
    </row>
    <row r="694" spans="2:11" ht="15.75" hidden="1" customHeight="1" outlineLevel="2" x14ac:dyDescent="0.25">
      <c r="B694" s="261" t="s">
        <v>1308</v>
      </c>
      <c r="C694" s="262"/>
      <c r="D694" s="266" t="str">
        <f>IF(D692="","",LOOKUP(D692,Čiselník2!$E$3:$E$481,Čiselník2!$F$3:$F$481))</f>
        <v/>
      </c>
      <c r="E694" s="267"/>
      <c r="F694" s="267"/>
      <c r="G694" s="267"/>
      <c r="H694" s="268"/>
      <c r="I694" s="107"/>
      <c r="J694" s="107"/>
    </row>
    <row r="695" spans="2:11" ht="15.75" hidden="1" customHeight="1" outlineLevel="2" x14ac:dyDescent="0.25">
      <c r="B695" s="133" t="s">
        <v>1296</v>
      </c>
      <c r="C695" s="212"/>
      <c r="D695" s="125"/>
      <c r="E695" s="126"/>
      <c r="F695" s="126"/>
      <c r="G695" s="126"/>
      <c r="H695" s="127"/>
      <c r="I695" s="107"/>
      <c r="J695" s="107"/>
    </row>
    <row r="696" spans="2:11" ht="15.75" hidden="1" customHeight="1" outlineLevel="2" x14ac:dyDescent="0.25">
      <c r="B696" s="133" t="s">
        <v>1297</v>
      </c>
      <c r="C696" s="212"/>
      <c r="D696" s="269"/>
      <c r="E696" s="269"/>
      <c r="F696" s="269"/>
      <c r="G696" s="269"/>
      <c r="H696" s="270"/>
      <c r="I696" s="107"/>
      <c r="J696" s="107"/>
    </row>
    <row r="697" spans="2:11" ht="15.75" hidden="1" customHeight="1" outlineLevel="2" x14ac:dyDescent="0.25">
      <c r="B697" s="133" t="s">
        <v>1254</v>
      </c>
      <c r="C697" s="212"/>
      <c r="D697" s="269"/>
      <c r="E697" s="269"/>
      <c r="F697" s="269"/>
      <c r="G697" s="269"/>
      <c r="H697" s="270"/>
      <c r="I697" s="107"/>
      <c r="J697" s="107"/>
    </row>
    <row r="698" spans="2:11" ht="15.75" hidden="1" customHeight="1" outlineLevel="2" x14ac:dyDescent="0.25">
      <c r="B698" s="133" t="s">
        <v>1255</v>
      </c>
      <c r="C698" s="212"/>
      <c r="D698" s="269"/>
      <c r="E698" s="269"/>
      <c r="F698" s="269"/>
      <c r="G698" s="269"/>
      <c r="H698" s="270"/>
      <c r="I698" s="107"/>
      <c r="J698" s="107"/>
    </row>
    <row r="699" spans="2:11" ht="15.75" hidden="1" customHeight="1" outlineLevel="1" collapsed="1" x14ac:dyDescent="0.25">
      <c r="B699" s="145"/>
      <c r="C699" s="204"/>
      <c r="D699" s="204"/>
      <c r="E699" s="204"/>
      <c r="F699" s="204"/>
      <c r="G699" s="204"/>
      <c r="H699" s="205"/>
      <c r="I699" s="107"/>
      <c r="J699" s="107"/>
    </row>
    <row r="700" spans="2:11" ht="15.75" hidden="1" customHeight="1" outlineLevel="2" x14ac:dyDescent="0.25">
      <c r="B700" s="133" t="s">
        <v>48</v>
      </c>
      <c r="C700" s="212"/>
      <c r="D700" s="208" t="str">
        <f>IF($D$87="","potrebné vyplniť v bode 1.3",$D$87)</f>
        <v>potrebné vyplniť v bode 1.3</v>
      </c>
      <c r="E700" s="208"/>
      <c r="F700" s="208"/>
      <c r="G700" s="208"/>
      <c r="H700" s="209"/>
      <c r="I700" s="107"/>
      <c r="J700" s="107"/>
    </row>
    <row r="701" spans="2:11" ht="15.75" hidden="1" customHeight="1" outlineLevel="2" x14ac:dyDescent="0.25">
      <c r="B701" s="133" t="s">
        <v>207</v>
      </c>
      <c r="C701" s="212"/>
      <c r="D701" s="220"/>
      <c r="E701" s="220"/>
      <c r="F701" s="220"/>
      <c r="G701" s="220"/>
      <c r="H701" s="221"/>
      <c r="I701" s="107"/>
      <c r="J701" t="str">
        <f>LEFT(D701,1)</f>
        <v/>
      </c>
    </row>
    <row r="702" spans="2:11" ht="15.75" hidden="1" customHeight="1" outlineLevel="2" x14ac:dyDescent="0.25">
      <c r="B702" s="133" t="s">
        <v>1253</v>
      </c>
      <c r="C702" s="212"/>
      <c r="D702" s="208" t="str">
        <f>$D$195</f>
        <v>Nevypĺňa sa, automaticky generované.</v>
      </c>
      <c r="E702" s="208"/>
      <c r="F702" s="208"/>
      <c r="G702" s="208"/>
      <c r="H702" s="209"/>
      <c r="I702" s="107"/>
      <c r="J702"/>
    </row>
    <row r="703" spans="2:11" ht="15.75" hidden="1" customHeight="1" outlineLevel="2" x14ac:dyDescent="0.25">
      <c r="B703" s="133" t="s">
        <v>208</v>
      </c>
      <c r="C703" s="212"/>
      <c r="D703" s="220"/>
      <c r="E703" s="220"/>
      <c r="F703" s="220"/>
      <c r="G703" s="220"/>
      <c r="H703" s="221"/>
      <c r="I703" s="107"/>
      <c r="J703" t="str">
        <f>LEFT(D703,1)</f>
        <v/>
      </c>
      <c r="K703" s="29" t="str">
        <f>IF(D703="","",IF(J703=J701,"","Projektová aktivita nespadá pod zvolený typ aktivity (rovnaké začiatočné písmená)"))</f>
        <v/>
      </c>
    </row>
    <row r="704" spans="2:11" ht="15.75" hidden="1" customHeight="1" outlineLevel="2" x14ac:dyDescent="0.25">
      <c r="B704" s="261" t="s">
        <v>49</v>
      </c>
      <c r="C704" s="262"/>
      <c r="D704" s="263"/>
      <c r="E704" s="264"/>
      <c r="F704" s="264"/>
      <c r="G704" s="264"/>
      <c r="H704" s="265"/>
      <c r="I704" s="107"/>
      <c r="J704" s="107"/>
    </row>
    <row r="705" spans="2:11" ht="15.75" hidden="1" customHeight="1" outlineLevel="2" x14ac:dyDescent="0.25">
      <c r="B705" s="261" t="s">
        <v>1308</v>
      </c>
      <c r="C705" s="262"/>
      <c r="D705" s="266" t="str">
        <f>IF(D703="","",LOOKUP(D703,Čiselník2!$E$3:$E$481,Čiselník2!$F$3:$F$481))</f>
        <v/>
      </c>
      <c r="E705" s="267"/>
      <c r="F705" s="267"/>
      <c r="G705" s="267"/>
      <c r="H705" s="268"/>
      <c r="I705" s="107"/>
      <c r="J705" s="107"/>
    </row>
    <row r="706" spans="2:11" ht="15.75" hidden="1" customHeight="1" outlineLevel="2" x14ac:dyDescent="0.25">
      <c r="B706" s="133" t="s">
        <v>1296</v>
      </c>
      <c r="C706" s="212"/>
      <c r="D706" s="125"/>
      <c r="E706" s="126"/>
      <c r="F706" s="126"/>
      <c r="G706" s="126"/>
      <c r="H706" s="127"/>
      <c r="I706" s="107"/>
      <c r="J706" s="107"/>
    </row>
    <row r="707" spans="2:11" ht="15.75" hidden="1" customHeight="1" outlineLevel="2" x14ac:dyDescent="0.25">
      <c r="B707" s="133" t="s">
        <v>1297</v>
      </c>
      <c r="C707" s="212"/>
      <c r="D707" s="269"/>
      <c r="E707" s="269"/>
      <c r="F707" s="269"/>
      <c r="G707" s="269"/>
      <c r="H707" s="270"/>
      <c r="I707" s="107"/>
      <c r="J707" s="107"/>
    </row>
    <row r="708" spans="2:11" ht="15.75" hidden="1" customHeight="1" outlineLevel="2" x14ac:dyDescent="0.25">
      <c r="B708" s="133" t="s">
        <v>1254</v>
      </c>
      <c r="C708" s="212"/>
      <c r="D708" s="269"/>
      <c r="E708" s="269"/>
      <c r="F708" s="269"/>
      <c r="G708" s="269"/>
      <c r="H708" s="270"/>
      <c r="I708" s="107"/>
      <c r="J708" s="107"/>
    </row>
    <row r="709" spans="2:11" ht="15.75" hidden="1" customHeight="1" outlineLevel="2" x14ac:dyDescent="0.25">
      <c r="B709" s="133" t="s">
        <v>1255</v>
      </c>
      <c r="C709" s="212"/>
      <c r="D709" s="269"/>
      <c r="E709" s="269"/>
      <c r="F709" s="269"/>
      <c r="G709" s="269"/>
      <c r="H709" s="270"/>
      <c r="I709" s="107"/>
      <c r="J709" s="107"/>
    </row>
    <row r="710" spans="2:11" ht="15.75" hidden="1" customHeight="1" outlineLevel="1" collapsed="1" x14ac:dyDescent="0.25">
      <c r="B710" s="145"/>
      <c r="C710" s="204"/>
      <c r="D710" s="204"/>
      <c r="E710" s="204"/>
      <c r="F710" s="204"/>
      <c r="G710" s="204"/>
      <c r="H710" s="205"/>
      <c r="I710" s="107"/>
      <c r="J710" s="107"/>
    </row>
    <row r="711" spans="2:11" ht="15.75" hidden="1" customHeight="1" outlineLevel="2" x14ac:dyDescent="0.25">
      <c r="B711" s="133" t="s">
        <v>48</v>
      </c>
      <c r="C711" s="212"/>
      <c r="D711" s="208" t="str">
        <f>IF($D$87="","potrebné vyplniť v bode 1.3",$D$87)</f>
        <v>potrebné vyplniť v bode 1.3</v>
      </c>
      <c r="E711" s="208"/>
      <c r="F711" s="208"/>
      <c r="G711" s="208"/>
      <c r="H711" s="209"/>
      <c r="I711" s="107"/>
      <c r="J711" s="107"/>
    </row>
    <row r="712" spans="2:11" ht="15.75" hidden="1" customHeight="1" outlineLevel="2" x14ac:dyDescent="0.25">
      <c r="B712" s="133" t="s">
        <v>207</v>
      </c>
      <c r="C712" s="212"/>
      <c r="D712" s="220"/>
      <c r="E712" s="220"/>
      <c r="F712" s="220"/>
      <c r="G712" s="220"/>
      <c r="H712" s="221"/>
      <c r="I712" s="107"/>
      <c r="J712" t="str">
        <f>LEFT(D712,1)</f>
        <v/>
      </c>
    </row>
    <row r="713" spans="2:11" ht="15.75" hidden="1" customHeight="1" outlineLevel="2" x14ac:dyDescent="0.25">
      <c r="B713" s="133" t="s">
        <v>1253</v>
      </c>
      <c r="C713" s="212"/>
      <c r="D713" s="208" t="str">
        <f>$D$195</f>
        <v>Nevypĺňa sa, automaticky generované.</v>
      </c>
      <c r="E713" s="208"/>
      <c r="F713" s="208"/>
      <c r="G713" s="208"/>
      <c r="H713" s="209"/>
      <c r="I713" s="107"/>
      <c r="J713"/>
    </row>
    <row r="714" spans="2:11" ht="15.75" hidden="1" customHeight="1" outlineLevel="2" x14ac:dyDescent="0.25">
      <c r="B714" s="133" t="s">
        <v>208</v>
      </c>
      <c r="C714" s="212"/>
      <c r="D714" s="220"/>
      <c r="E714" s="220"/>
      <c r="F714" s="220"/>
      <c r="G714" s="220"/>
      <c r="H714" s="221"/>
      <c r="I714" s="107"/>
      <c r="J714" t="str">
        <f>LEFT(D714,1)</f>
        <v/>
      </c>
      <c r="K714" s="29" t="str">
        <f>IF(D714="","",IF(J714=J712,"","Projektová aktivita nespadá pod zvolený typ aktivity (rovnaké začiatočné písmená)"))</f>
        <v/>
      </c>
    </row>
    <row r="715" spans="2:11" ht="15.75" hidden="1" customHeight="1" outlineLevel="2" x14ac:dyDescent="0.25">
      <c r="B715" s="261" t="s">
        <v>49</v>
      </c>
      <c r="C715" s="262"/>
      <c r="D715" s="263"/>
      <c r="E715" s="264"/>
      <c r="F715" s="264"/>
      <c r="G715" s="264"/>
      <c r="H715" s="265"/>
      <c r="I715" s="107"/>
      <c r="J715" s="107"/>
    </row>
    <row r="716" spans="2:11" ht="15.75" hidden="1" customHeight="1" outlineLevel="2" x14ac:dyDescent="0.25">
      <c r="B716" s="261" t="s">
        <v>1308</v>
      </c>
      <c r="C716" s="262"/>
      <c r="D716" s="266" t="str">
        <f>IF(D714="","",LOOKUP(D714,Čiselník2!$E$3:$E$481,Čiselník2!$F$3:$F$481))</f>
        <v/>
      </c>
      <c r="E716" s="267"/>
      <c r="F716" s="267"/>
      <c r="G716" s="267"/>
      <c r="H716" s="268"/>
      <c r="I716" s="107"/>
      <c r="J716" s="107"/>
    </row>
    <row r="717" spans="2:11" ht="15.75" hidden="1" customHeight="1" outlineLevel="2" x14ac:dyDescent="0.25">
      <c r="B717" s="133" t="s">
        <v>1296</v>
      </c>
      <c r="C717" s="212"/>
      <c r="D717" s="125"/>
      <c r="E717" s="126"/>
      <c r="F717" s="126"/>
      <c r="G717" s="126"/>
      <c r="H717" s="127"/>
      <c r="I717" s="107"/>
      <c r="J717" s="107"/>
    </row>
    <row r="718" spans="2:11" ht="15.75" hidden="1" customHeight="1" outlineLevel="2" x14ac:dyDescent="0.25">
      <c r="B718" s="133" t="s">
        <v>1297</v>
      </c>
      <c r="C718" s="212"/>
      <c r="D718" s="269"/>
      <c r="E718" s="269"/>
      <c r="F718" s="269"/>
      <c r="G718" s="269"/>
      <c r="H718" s="270"/>
      <c r="I718" s="107"/>
      <c r="J718" s="107"/>
    </row>
    <row r="719" spans="2:11" ht="15.75" hidden="1" customHeight="1" outlineLevel="2" x14ac:dyDescent="0.25">
      <c r="B719" s="133" t="s">
        <v>1254</v>
      </c>
      <c r="C719" s="212"/>
      <c r="D719" s="269"/>
      <c r="E719" s="269"/>
      <c r="F719" s="269"/>
      <c r="G719" s="269"/>
      <c r="H719" s="270"/>
      <c r="I719" s="107"/>
      <c r="J719" s="107"/>
    </row>
    <row r="720" spans="2:11" ht="15.75" hidden="1" customHeight="1" outlineLevel="2" x14ac:dyDescent="0.25">
      <c r="B720" s="133" t="s">
        <v>1255</v>
      </c>
      <c r="C720" s="212"/>
      <c r="D720" s="269"/>
      <c r="E720" s="269"/>
      <c r="F720" s="269"/>
      <c r="G720" s="269"/>
      <c r="H720" s="270"/>
      <c r="I720" s="107"/>
      <c r="J720" s="107"/>
    </row>
    <row r="721" spans="2:11" ht="15.75" hidden="1" customHeight="1" outlineLevel="1" collapsed="1" x14ac:dyDescent="0.25">
      <c r="B721" s="145"/>
      <c r="C721" s="204"/>
      <c r="D721" s="204"/>
      <c r="E721" s="204"/>
      <c r="F721" s="204"/>
      <c r="G721" s="204"/>
      <c r="H721" s="205"/>
      <c r="I721" s="107"/>
      <c r="J721" s="107"/>
    </row>
    <row r="722" spans="2:11" ht="15.75" hidden="1" customHeight="1" outlineLevel="2" x14ac:dyDescent="0.25">
      <c r="B722" s="133" t="s">
        <v>48</v>
      </c>
      <c r="C722" s="212"/>
      <c r="D722" s="208" t="str">
        <f>IF($D$87="","potrebné vyplniť v bode 1.3",$D$87)</f>
        <v>potrebné vyplniť v bode 1.3</v>
      </c>
      <c r="E722" s="208"/>
      <c r="F722" s="208"/>
      <c r="G722" s="208"/>
      <c r="H722" s="209"/>
      <c r="I722" s="107"/>
      <c r="J722" s="107"/>
    </row>
    <row r="723" spans="2:11" ht="15.75" hidden="1" customHeight="1" outlineLevel="2" x14ac:dyDescent="0.25">
      <c r="B723" s="133" t="s">
        <v>207</v>
      </c>
      <c r="C723" s="212"/>
      <c r="D723" s="220"/>
      <c r="E723" s="220"/>
      <c r="F723" s="220"/>
      <c r="G723" s="220"/>
      <c r="H723" s="221"/>
      <c r="I723" s="107"/>
      <c r="J723" t="str">
        <f>LEFT(D723,1)</f>
        <v/>
      </c>
    </row>
    <row r="724" spans="2:11" ht="15.75" hidden="1" customHeight="1" outlineLevel="2" x14ac:dyDescent="0.25">
      <c r="B724" s="133" t="s">
        <v>1253</v>
      </c>
      <c r="C724" s="212"/>
      <c r="D724" s="208" t="str">
        <f>$D$195</f>
        <v>Nevypĺňa sa, automaticky generované.</v>
      </c>
      <c r="E724" s="208"/>
      <c r="F724" s="208"/>
      <c r="G724" s="208"/>
      <c r="H724" s="209"/>
      <c r="I724" s="107"/>
      <c r="J724"/>
    </row>
    <row r="725" spans="2:11" ht="15.75" hidden="1" customHeight="1" outlineLevel="2" x14ac:dyDescent="0.25">
      <c r="B725" s="133" t="s">
        <v>208</v>
      </c>
      <c r="C725" s="212"/>
      <c r="D725" s="220"/>
      <c r="E725" s="220"/>
      <c r="F725" s="220"/>
      <c r="G725" s="220"/>
      <c r="H725" s="221"/>
      <c r="I725" s="107"/>
      <c r="J725" t="str">
        <f>LEFT(D725,1)</f>
        <v/>
      </c>
      <c r="K725" s="29" t="str">
        <f>IF(D725="","",IF(J725=J723,"","Projektová aktivita nespadá pod zvolený typ aktivity (rovnaké začiatočné písmená)"))</f>
        <v/>
      </c>
    </row>
    <row r="726" spans="2:11" ht="15.75" hidden="1" customHeight="1" outlineLevel="2" x14ac:dyDescent="0.25">
      <c r="B726" s="261" t="s">
        <v>49</v>
      </c>
      <c r="C726" s="262"/>
      <c r="D726" s="263"/>
      <c r="E726" s="264"/>
      <c r="F726" s="264"/>
      <c r="G726" s="264"/>
      <c r="H726" s="265"/>
      <c r="I726" s="107"/>
      <c r="J726" s="107"/>
    </row>
    <row r="727" spans="2:11" ht="15.75" hidden="1" customHeight="1" outlineLevel="2" x14ac:dyDescent="0.25">
      <c r="B727" s="261" t="s">
        <v>1308</v>
      </c>
      <c r="C727" s="262"/>
      <c r="D727" s="266" t="str">
        <f>IF(D725="","",LOOKUP(D725,Čiselník2!$E$3:$E$481,Čiselník2!$F$3:$F$481))</f>
        <v/>
      </c>
      <c r="E727" s="267"/>
      <c r="F727" s="267"/>
      <c r="G727" s="267"/>
      <c r="H727" s="268"/>
      <c r="I727" s="107"/>
      <c r="J727" s="107"/>
    </row>
    <row r="728" spans="2:11" ht="15.75" hidden="1" customHeight="1" outlineLevel="2" x14ac:dyDescent="0.25">
      <c r="B728" s="133" t="s">
        <v>1296</v>
      </c>
      <c r="C728" s="212"/>
      <c r="D728" s="125"/>
      <c r="E728" s="126"/>
      <c r="F728" s="126"/>
      <c r="G728" s="126"/>
      <c r="H728" s="127"/>
      <c r="I728" s="107"/>
      <c r="J728" s="107"/>
    </row>
    <row r="729" spans="2:11" ht="15.75" hidden="1" customHeight="1" outlineLevel="2" x14ac:dyDescent="0.25">
      <c r="B729" s="133" t="s">
        <v>1297</v>
      </c>
      <c r="C729" s="212"/>
      <c r="D729" s="269"/>
      <c r="E729" s="269"/>
      <c r="F729" s="269"/>
      <c r="G729" s="269"/>
      <c r="H729" s="270"/>
      <c r="I729" s="107"/>
      <c r="J729" s="107"/>
    </row>
    <row r="730" spans="2:11" ht="15.75" hidden="1" customHeight="1" outlineLevel="2" x14ac:dyDescent="0.25">
      <c r="B730" s="133" t="s">
        <v>1254</v>
      </c>
      <c r="C730" s="212"/>
      <c r="D730" s="269"/>
      <c r="E730" s="269"/>
      <c r="F730" s="269"/>
      <c r="G730" s="269"/>
      <c r="H730" s="270"/>
      <c r="I730" s="107"/>
      <c r="J730" s="107"/>
    </row>
    <row r="731" spans="2:11" ht="15.75" hidden="1" customHeight="1" outlineLevel="2" x14ac:dyDescent="0.25">
      <c r="B731" s="133" t="s">
        <v>1255</v>
      </c>
      <c r="C731" s="212"/>
      <c r="D731" s="269"/>
      <c r="E731" s="269"/>
      <c r="F731" s="269"/>
      <c r="G731" s="269"/>
      <c r="H731" s="270"/>
      <c r="I731" s="107"/>
      <c r="J731" s="107"/>
    </row>
    <row r="732" spans="2:11" ht="15.75" hidden="1" customHeight="1" outlineLevel="1" collapsed="1" x14ac:dyDescent="0.25">
      <c r="B732" s="145"/>
      <c r="C732" s="204"/>
      <c r="D732" s="204"/>
      <c r="E732" s="204"/>
      <c r="F732" s="204"/>
      <c r="G732" s="204"/>
      <c r="H732" s="205"/>
      <c r="I732" s="107"/>
      <c r="J732" s="107"/>
    </row>
    <row r="733" spans="2:11" ht="15.75" hidden="1" customHeight="1" outlineLevel="2" x14ac:dyDescent="0.25">
      <c r="B733" s="133" t="s">
        <v>48</v>
      </c>
      <c r="C733" s="212"/>
      <c r="D733" s="208" t="str">
        <f>IF($D$87="","potrebné vyplniť v bode 1.3",$D$87)</f>
        <v>potrebné vyplniť v bode 1.3</v>
      </c>
      <c r="E733" s="208"/>
      <c r="F733" s="208"/>
      <c r="G733" s="208"/>
      <c r="H733" s="209"/>
      <c r="I733" s="107"/>
      <c r="J733" s="107"/>
    </row>
    <row r="734" spans="2:11" ht="15.75" hidden="1" customHeight="1" outlineLevel="2" x14ac:dyDescent="0.25">
      <c r="B734" s="133" t="s">
        <v>207</v>
      </c>
      <c r="C734" s="212"/>
      <c r="D734" s="220"/>
      <c r="E734" s="220"/>
      <c r="F734" s="220"/>
      <c r="G734" s="220"/>
      <c r="H734" s="221"/>
      <c r="I734" s="107"/>
      <c r="J734" t="str">
        <f>LEFT(D734,1)</f>
        <v/>
      </c>
    </row>
    <row r="735" spans="2:11" ht="15.75" hidden="1" customHeight="1" outlineLevel="2" x14ac:dyDescent="0.25">
      <c r="B735" s="133" t="s">
        <v>1253</v>
      </c>
      <c r="C735" s="212"/>
      <c r="D735" s="208" t="str">
        <f>$D$195</f>
        <v>Nevypĺňa sa, automaticky generované.</v>
      </c>
      <c r="E735" s="208"/>
      <c r="F735" s="208"/>
      <c r="G735" s="208"/>
      <c r="H735" s="209"/>
      <c r="I735" s="107"/>
      <c r="J735"/>
    </row>
    <row r="736" spans="2:11" ht="15.75" hidden="1" customHeight="1" outlineLevel="2" x14ac:dyDescent="0.25">
      <c r="B736" s="133" t="s">
        <v>208</v>
      </c>
      <c r="C736" s="212"/>
      <c r="D736" s="220"/>
      <c r="E736" s="220"/>
      <c r="F736" s="220"/>
      <c r="G736" s="220"/>
      <c r="H736" s="221"/>
      <c r="I736" s="107"/>
      <c r="J736" t="str">
        <f>LEFT(D736,1)</f>
        <v/>
      </c>
      <c r="K736" s="29" t="str">
        <f>IF(D736="","",IF(J736=J734,"","Projektová aktivita nespadá pod zvolený typ aktivity (rovnaké začiatočné písmená)"))</f>
        <v/>
      </c>
    </row>
    <row r="737" spans="2:11" ht="15.75" hidden="1" customHeight="1" outlineLevel="2" x14ac:dyDescent="0.25">
      <c r="B737" s="261" t="s">
        <v>49</v>
      </c>
      <c r="C737" s="262"/>
      <c r="D737" s="263"/>
      <c r="E737" s="264"/>
      <c r="F737" s="264"/>
      <c r="G737" s="264"/>
      <c r="H737" s="265"/>
      <c r="I737" s="107"/>
      <c r="J737" s="107"/>
    </row>
    <row r="738" spans="2:11" ht="15.75" hidden="1" customHeight="1" outlineLevel="2" x14ac:dyDescent="0.25">
      <c r="B738" s="261" t="s">
        <v>1308</v>
      </c>
      <c r="C738" s="262"/>
      <c r="D738" s="266" t="str">
        <f>IF(D736="","",LOOKUP(D736,Čiselník2!$E$3:$E$481,Čiselník2!$F$3:$F$481))</f>
        <v/>
      </c>
      <c r="E738" s="267"/>
      <c r="F738" s="267"/>
      <c r="G738" s="267"/>
      <c r="H738" s="268"/>
      <c r="I738" s="107"/>
      <c r="J738" s="107"/>
    </row>
    <row r="739" spans="2:11" ht="15.75" hidden="1" customHeight="1" outlineLevel="2" x14ac:dyDescent="0.25">
      <c r="B739" s="133" t="s">
        <v>1296</v>
      </c>
      <c r="C739" s="212"/>
      <c r="D739" s="125"/>
      <c r="E739" s="126"/>
      <c r="F739" s="126"/>
      <c r="G739" s="126"/>
      <c r="H739" s="127"/>
      <c r="I739" s="107"/>
      <c r="J739" s="107"/>
    </row>
    <row r="740" spans="2:11" ht="15.75" hidden="1" customHeight="1" outlineLevel="2" x14ac:dyDescent="0.25">
      <c r="B740" s="133" t="s">
        <v>1297</v>
      </c>
      <c r="C740" s="212"/>
      <c r="D740" s="269"/>
      <c r="E740" s="269"/>
      <c r="F740" s="269"/>
      <c r="G740" s="269"/>
      <c r="H740" s="270"/>
      <c r="I740" s="107"/>
      <c r="J740" s="107"/>
    </row>
    <row r="741" spans="2:11" ht="15.75" hidden="1" customHeight="1" outlineLevel="2" x14ac:dyDescent="0.25">
      <c r="B741" s="133" t="s">
        <v>1254</v>
      </c>
      <c r="C741" s="212"/>
      <c r="D741" s="269"/>
      <c r="E741" s="269"/>
      <c r="F741" s="269"/>
      <c r="G741" s="269"/>
      <c r="H741" s="270"/>
      <c r="I741" s="107"/>
      <c r="J741" s="107"/>
    </row>
    <row r="742" spans="2:11" ht="15.75" hidden="1" customHeight="1" outlineLevel="2" x14ac:dyDescent="0.25">
      <c r="B742" s="133" t="s">
        <v>1255</v>
      </c>
      <c r="C742" s="212"/>
      <c r="D742" s="269"/>
      <c r="E742" s="269"/>
      <c r="F742" s="269"/>
      <c r="G742" s="269"/>
      <c r="H742" s="270"/>
      <c r="I742" s="107"/>
      <c r="J742" s="107"/>
    </row>
    <row r="743" spans="2:11" ht="15.75" hidden="1" customHeight="1" outlineLevel="1" collapsed="1" x14ac:dyDescent="0.25">
      <c r="B743" s="145"/>
      <c r="C743" s="204"/>
      <c r="D743" s="204"/>
      <c r="E743" s="204"/>
      <c r="F743" s="204"/>
      <c r="G743" s="204"/>
      <c r="H743" s="205"/>
      <c r="I743" s="107"/>
      <c r="J743" s="107"/>
    </row>
    <row r="744" spans="2:11" ht="15.75" hidden="1" customHeight="1" outlineLevel="2" x14ac:dyDescent="0.25">
      <c r="B744" s="133" t="s">
        <v>48</v>
      </c>
      <c r="C744" s="212"/>
      <c r="D744" s="208" t="str">
        <f>IF($D$87="","potrebné vyplniť v bode 1.3",$D$87)</f>
        <v>potrebné vyplniť v bode 1.3</v>
      </c>
      <c r="E744" s="208"/>
      <c r="F744" s="208"/>
      <c r="G744" s="208"/>
      <c r="H744" s="209"/>
      <c r="I744" s="107"/>
      <c r="J744" s="107"/>
    </row>
    <row r="745" spans="2:11" ht="15.75" hidden="1" customHeight="1" outlineLevel="2" x14ac:dyDescent="0.25">
      <c r="B745" s="133" t="s">
        <v>207</v>
      </c>
      <c r="C745" s="212"/>
      <c r="D745" s="220"/>
      <c r="E745" s="220"/>
      <c r="F745" s="220"/>
      <c r="G745" s="220"/>
      <c r="H745" s="221"/>
      <c r="I745" s="107"/>
      <c r="J745" t="str">
        <f>LEFT(D745,1)</f>
        <v/>
      </c>
    </row>
    <row r="746" spans="2:11" ht="15.75" hidden="1" customHeight="1" outlineLevel="2" x14ac:dyDescent="0.25">
      <c r="B746" s="133" t="s">
        <v>1253</v>
      </c>
      <c r="C746" s="212"/>
      <c r="D746" s="208" t="str">
        <f>$D$195</f>
        <v>Nevypĺňa sa, automaticky generované.</v>
      </c>
      <c r="E746" s="208"/>
      <c r="F746" s="208"/>
      <c r="G746" s="208"/>
      <c r="H746" s="209"/>
      <c r="I746" s="107"/>
      <c r="J746"/>
    </row>
    <row r="747" spans="2:11" ht="15.75" hidden="1" customHeight="1" outlineLevel="2" x14ac:dyDescent="0.25">
      <c r="B747" s="133" t="s">
        <v>208</v>
      </c>
      <c r="C747" s="212"/>
      <c r="D747" s="220"/>
      <c r="E747" s="220"/>
      <c r="F747" s="220"/>
      <c r="G747" s="220"/>
      <c r="H747" s="221"/>
      <c r="I747" s="107"/>
      <c r="J747" t="str">
        <f>LEFT(D747,1)</f>
        <v/>
      </c>
      <c r="K747" s="29" t="str">
        <f>IF(D747="","",IF(J747=J745,"","Projektová aktivita nespadá pod zvolený typ aktivity (rovnaké začiatočné písmená)"))</f>
        <v/>
      </c>
    </row>
    <row r="748" spans="2:11" ht="15.75" hidden="1" customHeight="1" outlineLevel="2" x14ac:dyDescent="0.25">
      <c r="B748" s="261" t="s">
        <v>49</v>
      </c>
      <c r="C748" s="262"/>
      <c r="D748" s="263"/>
      <c r="E748" s="264"/>
      <c r="F748" s="264"/>
      <c r="G748" s="264"/>
      <c r="H748" s="265"/>
      <c r="I748" s="107"/>
      <c r="J748" s="107"/>
    </row>
    <row r="749" spans="2:11" ht="15.75" hidden="1" customHeight="1" outlineLevel="2" x14ac:dyDescent="0.25">
      <c r="B749" s="261" t="s">
        <v>1308</v>
      </c>
      <c r="C749" s="262"/>
      <c r="D749" s="266" t="str">
        <f>IF(D747="","",LOOKUP(D747,Čiselník2!$E$3:$E$481,Čiselník2!$F$3:$F$481))</f>
        <v/>
      </c>
      <c r="E749" s="267"/>
      <c r="F749" s="267"/>
      <c r="G749" s="267"/>
      <c r="H749" s="268"/>
      <c r="I749" s="107"/>
      <c r="J749" s="107"/>
    </row>
    <row r="750" spans="2:11" ht="15.75" hidden="1" customHeight="1" outlineLevel="2" x14ac:dyDescent="0.25">
      <c r="B750" s="133" t="s">
        <v>1296</v>
      </c>
      <c r="C750" s="212"/>
      <c r="D750" s="125"/>
      <c r="E750" s="126"/>
      <c r="F750" s="126"/>
      <c r="G750" s="126"/>
      <c r="H750" s="127"/>
      <c r="I750" s="107"/>
      <c r="J750" s="107"/>
    </row>
    <row r="751" spans="2:11" ht="15.75" hidden="1" customHeight="1" outlineLevel="2" x14ac:dyDescent="0.25">
      <c r="B751" s="133" t="s">
        <v>1297</v>
      </c>
      <c r="C751" s="212"/>
      <c r="D751" s="269"/>
      <c r="E751" s="269"/>
      <c r="F751" s="269"/>
      <c r="G751" s="269"/>
      <c r="H751" s="270"/>
      <c r="I751" s="107"/>
      <c r="J751" s="107"/>
    </row>
    <row r="752" spans="2:11" ht="15.75" hidden="1" customHeight="1" outlineLevel="2" x14ac:dyDescent="0.25">
      <c r="B752" s="133" t="s">
        <v>1254</v>
      </c>
      <c r="C752" s="212"/>
      <c r="D752" s="269"/>
      <c r="E752" s="269"/>
      <c r="F752" s="269"/>
      <c r="G752" s="269"/>
      <c r="H752" s="270"/>
      <c r="I752" s="107"/>
      <c r="J752" s="107"/>
    </row>
    <row r="753" spans="2:11" ht="15.75" hidden="1" customHeight="1" outlineLevel="2" x14ac:dyDescent="0.25">
      <c r="B753" s="133" t="s">
        <v>1255</v>
      </c>
      <c r="C753" s="212"/>
      <c r="D753" s="269"/>
      <c r="E753" s="269"/>
      <c r="F753" s="269"/>
      <c r="G753" s="269"/>
      <c r="H753" s="270"/>
      <c r="I753" s="107"/>
      <c r="J753" s="107"/>
    </row>
    <row r="754" spans="2:11" ht="15.75" hidden="1" customHeight="1" outlineLevel="1" collapsed="1" x14ac:dyDescent="0.25">
      <c r="B754" s="145"/>
      <c r="C754" s="204"/>
      <c r="D754" s="204"/>
      <c r="E754" s="204"/>
      <c r="F754" s="204"/>
      <c r="G754" s="204"/>
      <c r="H754" s="205"/>
      <c r="I754" s="107"/>
      <c r="J754" s="107"/>
    </row>
    <row r="755" spans="2:11" ht="15.75" hidden="1" customHeight="1" outlineLevel="2" x14ac:dyDescent="0.25">
      <c r="B755" s="133" t="s">
        <v>48</v>
      </c>
      <c r="C755" s="212"/>
      <c r="D755" s="208" t="str">
        <f>IF($D$87="","potrebné vyplniť v bode 1.3",$D$87)</f>
        <v>potrebné vyplniť v bode 1.3</v>
      </c>
      <c r="E755" s="208"/>
      <c r="F755" s="208"/>
      <c r="G755" s="208"/>
      <c r="H755" s="209"/>
      <c r="I755" s="107"/>
      <c r="J755" s="107"/>
    </row>
    <row r="756" spans="2:11" ht="15.75" hidden="1" customHeight="1" outlineLevel="2" x14ac:dyDescent="0.25">
      <c r="B756" s="133" t="s">
        <v>207</v>
      </c>
      <c r="C756" s="212"/>
      <c r="D756" s="220"/>
      <c r="E756" s="220"/>
      <c r="F756" s="220"/>
      <c r="G756" s="220"/>
      <c r="H756" s="221"/>
      <c r="I756" s="107"/>
      <c r="J756" t="str">
        <f>LEFT(D756,1)</f>
        <v/>
      </c>
    </row>
    <row r="757" spans="2:11" ht="15.75" hidden="1" customHeight="1" outlineLevel="2" x14ac:dyDescent="0.25">
      <c r="B757" s="133" t="s">
        <v>1253</v>
      </c>
      <c r="C757" s="212"/>
      <c r="D757" s="208" t="str">
        <f>$D$195</f>
        <v>Nevypĺňa sa, automaticky generované.</v>
      </c>
      <c r="E757" s="208"/>
      <c r="F757" s="208"/>
      <c r="G757" s="208"/>
      <c r="H757" s="209"/>
      <c r="I757" s="107"/>
      <c r="J757"/>
    </row>
    <row r="758" spans="2:11" ht="15.75" hidden="1" customHeight="1" outlineLevel="2" x14ac:dyDescent="0.25">
      <c r="B758" s="133" t="s">
        <v>208</v>
      </c>
      <c r="C758" s="212"/>
      <c r="D758" s="220"/>
      <c r="E758" s="220"/>
      <c r="F758" s="220"/>
      <c r="G758" s="220"/>
      <c r="H758" s="221"/>
      <c r="I758" s="107"/>
      <c r="J758" t="str">
        <f>LEFT(D758,1)</f>
        <v/>
      </c>
      <c r="K758" s="29" t="str">
        <f>IF(D758="","",IF(J758=J756,"","Projektová aktivita nespadá pod zvolený typ aktivity (rovnaké začiatočné písmená)"))</f>
        <v/>
      </c>
    </row>
    <row r="759" spans="2:11" ht="15.75" hidden="1" customHeight="1" outlineLevel="2" x14ac:dyDescent="0.25">
      <c r="B759" s="261" t="s">
        <v>49</v>
      </c>
      <c r="C759" s="262"/>
      <c r="D759" s="263"/>
      <c r="E759" s="264"/>
      <c r="F759" s="264"/>
      <c r="G759" s="264"/>
      <c r="H759" s="265"/>
      <c r="I759" s="107"/>
      <c r="J759" s="107"/>
    </row>
    <row r="760" spans="2:11" ht="15.75" hidden="1" customHeight="1" outlineLevel="2" x14ac:dyDescent="0.25">
      <c r="B760" s="261" t="s">
        <v>1308</v>
      </c>
      <c r="C760" s="262"/>
      <c r="D760" s="266" t="str">
        <f>IF(D758="","",LOOKUP(D758,Čiselník2!$E$3:$E$481,Čiselník2!$F$3:$F$481))</f>
        <v/>
      </c>
      <c r="E760" s="267"/>
      <c r="F760" s="267"/>
      <c r="G760" s="267"/>
      <c r="H760" s="268"/>
      <c r="I760" s="107"/>
      <c r="J760" s="107"/>
    </row>
    <row r="761" spans="2:11" ht="15.75" hidden="1" customHeight="1" outlineLevel="2" x14ac:dyDescent="0.25">
      <c r="B761" s="133" t="s">
        <v>1296</v>
      </c>
      <c r="C761" s="212"/>
      <c r="D761" s="125"/>
      <c r="E761" s="126"/>
      <c r="F761" s="126"/>
      <c r="G761" s="126"/>
      <c r="H761" s="127"/>
      <c r="I761" s="107"/>
      <c r="J761" s="107"/>
    </row>
    <row r="762" spans="2:11" ht="15.75" hidden="1" customHeight="1" outlineLevel="2" x14ac:dyDescent="0.25">
      <c r="B762" s="133" t="s">
        <v>1297</v>
      </c>
      <c r="C762" s="212"/>
      <c r="D762" s="269"/>
      <c r="E762" s="269"/>
      <c r="F762" s="269"/>
      <c r="G762" s="269"/>
      <c r="H762" s="270"/>
      <c r="I762" s="107"/>
      <c r="J762" s="107"/>
    </row>
    <row r="763" spans="2:11" ht="15.75" hidden="1" customHeight="1" outlineLevel="2" x14ac:dyDescent="0.25">
      <c r="B763" s="133" t="s">
        <v>1254</v>
      </c>
      <c r="C763" s="212"/>
      <c r="D763" s="269"/>
      <c r="E763" s="269"/>
      <c r="F763" s="269"/>
      <c r="G763" s="269"/>
      <c r="H763" s="270"/>
      <c r="I763" s="107"/>
      <c r="J763" s="107"/>
    </row>
    <row r="764" spans="2:11" ht="15.75" hidden="1" customHeight="1" outlineLevel="2" x14ac:dyDescent="0.25">
      <c r="B764" s="133" t="s">
        <v>1255</v>
      </c>
      <c r="C764" s="212"/>
      <c r="D764" s="269"/>
      <c r="E764" s="269"/>
      <c r="F764" s="269"/>
      <c r="G764" s="269"/>
      <c r="H764" s="270"/>
      <c r="I764" s="107"/>
      <c r="J764" s="107"/>
    </row>
    <row r="765" spans="2:11" ht="15.75" hidden="1" customHeight="1" outlineLevel="1" collapsed="1" x14ac:dyDescent="0.25">
      <c r="B765" s="145"/>
      <c r="C765" s="204"/>
      <c r="D765" s="204"/>
      <c r="E765" s="204"/>
      <c r="F765" s="204"/>
      <c r="G765" s="204"/>
      <c r="H765" s="205"/>
      <c r="I765" s="27"/>
      <c r="J765" s="27"/>
    </row>
    <row r="766" spans="2:11" ht="15.75" hidden="1" customHeight="1" outlineLevel="2" x14ac:dyDescent="0.25">
      <c r="B766" s="133" t="s">
        <v>48</v>
      </c>
      <c r="C766" s="212"/>
      <c r="D766" s="208" t="str">
        <f>IF($D$87="","potrebné vyplniť v bode 1.3",$D$87)</f>
        <v>potrebné vyplniť v bode 1.3</v>
      </c>
      <c r="E766" s="208"/>
      <c r="F766" s="208"/>
      <c r="G766" s="208"/>
      <c r="H766" s="209"/>
      <c r="I766" s="27"/>
      <c r="J766" s="27"/>
    </row>
    <row r="767" spans="2:11" ht="15.75" hidden="1" customHeight="1" outlineLevel="2" x14ac:dyDescent="0.25">
      <c r="B767" s="133" t="s">
        <v>207</v>
      </c>
      <c r="C767" s="212"/>
      <c r="D767" s="220"/>
      <c r="E767" s="220"/>
      <c r="F767" s="220"/>
      <c r="G767" s="220"/>
      <c r="H767" s="221"/>
      <c r="I767" s="27"/>
      <c r="J767" t="str">
        <f>LEFT(D767,1)</f>
        <v/>
      </c>
    </row>
    <row r="768" spans="2:11" ht="15.75" hidden="1" customHeight="1" outlineLevel="2" x14ac:dyDescent="0.25">
      <c r="B768" s="133" t="s">
        <v>1253</v>
      </c>
      <c r="C768" s="212"/>
      <c r="D768" s="208" t="str">
        <f>$D$195</f>
        <v>Nevypĺňa sa, automaticky generované.</v>
      </c>
      <c r="E768" s="208"/>
      <c r="F768" s="208"/>
      <c r="G768" s="208"/>
      <c r="H768" s="209"/>
      <c r="I768" s="27"/>
      <c r="J768"/>
    </row>
    <row r="769" spans="2:11" ht="15.75" hidden="1" customHeight="1" outlineLevel="2" x14ac:dyDescent="0.25">
      <c r="B769" s="133" t="s">
        <v>208</v>
      </c>
      <c r="C769" s="212"/>
      <c r="D769" s="220"/>
      <c r="E769" s="220"/>
      <c r="F769" s="220"/>
      <c r="G769" s="220"/>
      <c r="H769" s="221"/>
      <c r="I769" s="27"/>
      <c r="J769" t="str">
        <f>LEFT(D769,1)</f>
        <v/>
      </c>
      <c r="K769" s="29" t="str">
        <f>IF(D769="","",IF(J769=J767,"","Projektová aktivita nespadá pod zvolený typ aktivity (rovnaké začiatočné písmená)"))</f>
        <v/>
      </c>
    </row>
    <row r="770" spans="2:11" ht="15.75" hidden="1" customHeight="1" outlineLevel="2" x14ac:dyDescent="0.25">
      <c r="B770" s="261" t="s">
        <v>49</v>
      </c>
      <c r="C770" s="262"/>
      <c r="D770" s="263"/>
      <c r="E770" s="264"/>
      <c r="F770" s="264"/>
      <c r="G770" s="264"/>
      <c r="H770" s="265"/>
      <c r="I770" s="27"/>
      <c r="J770" s="27"/>
    </row>
    <row r="771" spans="2:11" ht="15.75" hidden="1" customHeight="1" outlineLevel="2" x14ac:dyDescent="0.25">
      <c r="B771" s="261" t="s">
        <v>1308</v>
      </c>
      <c r="C771" s="262"/>
      <c r="D771" s="266" t="str">
        <f>IF(D769="","",LOOKUP(D769,Čiselník2!$E$3:$E$481,Čiselník2!$F$3:$F$481))</f>
        <v/>
      </c>
      <c r="E771" s="267"/>
      <c r="F771" s="267"/>
      <c r="G771" s="267"/>
      <c r="H771" s="268"/>
      <c r="I771" s="27"/>
      <c r="J771" s="27"/>
    </row>
    <row r="772" spans="2:11" ht="15.75" hidden="1" customHeight="1" outlineLevel="2" x14ac:dyDescent="0.25">
      <c r="B772" s="133" t="s">
        <v>1296</v>
      </c>
      <c r="C772" s="212"/>
      <c r="D772" s="125"/>
      <c r="E772" s="126"/>
      <c r="F772" s="126"/>
      <c r="G772" s="126"/>
      <c r="H772" s="127"/>
      <c r="I772" s="27"/>
      <c r="J772" s="27"/>
    </row>
    <row r="773" spans="2:11" ht="15.75" hidden="1" customHeight="1" outlineLevel="2" x14ac:dyDescent="0.25">
      <c r="B773" s="133" t="s">
        <v>1297</v>
      </c>
      <c r="C773" s="212"/>
      <c r="D773" s="269"/>
      <c r="E773" s="269"/>
      <c r="F773" s="269"/>
      <c r="G773" s="269"/>
      <c r="H773" s="270"/>
      <c r="I773" s="27"/>
      <c r="J773" s="27"/>
    </row>
    <row r="774" spans="2:11" ht="15.75" hidden="1" customHeight="1" outlineLevel="2" x14ac:dyDescent="0.25">
      <c r="B774" s="133" t="s">
        <v>1254</v>
      </c>
      <c r="C774" s="212"/>
      <c r="D774" s="269"/>
      <c r="E774" s="269"/>
      <c r="F774" s="269"/>
      <c r="G774" s="269"/>
      <c r="H774" s="270"/>
      <c r="I774" s="27"/>
      <c r="J774" s="27"/>
    </row>
    <row r="775" spans="2:11" ht="15.75" hidden="1" customHeight="1" outlineLevel="2" x14ac:dyDescent="0.25">
      <c r="B775" s="133" t="s">
        <v>1255</v>
      </c>
      <c r="C775" s="212"/>
      <c r="D775" s="269"/>
      <c r="E775" s="269"/>
      <c r="F775" s="269"/>
      <c r="G775" s="269"/>
      <c r="H775" s="270"/>
      <c r="I775" s="27"/>
      <c r="J775" s="27"/>
    </row>
    <row r="776" spans="2:11" ht="16.5" hidden="1" outlineLevel="1" collapsed="1" x14ac:dyDescent="0.25">
      <c r="B776" s="31"/>
      <c r="C776" s="32"/>
      <c r="D776" s="74"/>
      <c r="E776" s="74"/>
      <c r="F776" s="74"/>
      <c r="G776" s="32"/>
      <c r="H776" s="32"/>
    </row>
    <row r="777" spans="2:11" ht="16.5" collapsed="1" x14ac:dyDescent="0.25">
      <c r="B777" s="145" t="s">
        <v>1422</v>
      </c>
      <c r="C777" s="204"/>
      <c r="D777" s="283"/>
      <c r="E777" s="283"/>
      <c r="F777" s="283"/>
      <c r="G777" s="204"/>
      <c r="H777" s="205"/>
      <c r="I777" s="12"/>
    </row>
    <row r="778" spans="2:11" ht="15.75" hidden="1" customHeight="1" outlineLevel="1" x14ac:dyDescent="0.25">
      <c r="B778" s="133" t="s">
        <v>48</v>
      </c>
      <c r="C778" s="212"/>
      <c r="D778" s="208" t="str">
        <f>IF($D$121="","potrebné vyplniť v bode 1.4",$D$121)</f>
        <v>potrebné vyplniť v bode 1.4</v>
      </c>
      <c r="E778" s="208"/>
      <c r="F778" s="208"/>
      <c r="G778" s="208"/>
      <c r="H778" s="209"/>
      <c r="I778" s="12"/>
    </row>
    <row r="779" spans="2:11" ht="15.75" hidden="1" customHeight="1" outlineLevel="1" x14ac:dyDescent="0.25">
      <c r="B779" s="133" t="s">
        <v>207</v>
      </c>
      <c r="C779" s="212"/>
      <c r="D779" s="220"/>
      <c r="E779" s="220"/>
      <c r="F779" s="220"/>
      <c r="G779" s="220"/>
      <c r="H779" s="221"/>
      <c r="I779" s="12"/>
      <c r="J779" t="str">
        <f>LEFT(D779,1)</f>
        <v/>
      </c>
    </row>
    <row r="780" spans="2:11" ht="15.75" hidden="1" customHeight="1" outlineLevel="1" x14ac:dyDescent="0.25">
      <c r="B780" s="133" t="s">
        <v>1253</v>
      </c>
      <c r="C780" s="212"/>
      <c r="D780" s="208" t="str">
        <f>$D$195</f>
        <v>Nevypĺňa sa, automaticky generované.</v>
      </c>
      <c r="E780" s="208"/>
      <c r="F780" s="208"/>
      <c r="G780" s="208"/>
      <c r="H780" s="209"/>
      <c r="I780" s="12"/>
      <c r="J780"/>
    </row>
    <row r="781" spans="2:11" ht="15.75" hidden="1" customHeight="1" outlineLevel="1" x14ac:dyDescent="0.25">
      <c r="B781" s="133" t="s">
        <v>208</v>
      </c>
      <c r="C781" s="212"/>
      <c r="D781" s="220"/>
      <c r="E781" s="220"/>
      <c r="F781" s="220"/>
      <c r="G781" s="220"/>
      <c r="H781" s="221"/>
      <c r="I781" s="12"/>
      <c r="J781" t="str">
        <f>LEFT(D781,1)</f>
        <v/>
      </c>
      <c r="K781" s="29" t="str">
        <f>IF(D781="","",IF(J781=J779,"","Projektová aktivita nespadá pod zvolený typ aktivity (rovnaké začiatočné písmená)"))</f>
        <v/>
      </c>
    </row>
    <row r="782" spans="2:11" ht="15.75" hidden="1" customHeight="1" outlineLevel="1" x14ac:dyDescent="0.25">
      <c r="B782" s="261" t="s">
        <v>49</v>
      </c>
      <c r="C782" s="262"/>
      <c r="D782" s="263"/>
      <c r="E782" s="264"/>
      <c r="F782" s="264"/>
      <c r="G782" s="264"/>
      <c r="H782" s="265"/>
      <c r="I782" s="12"/>
    </row>
    <row r="783" spans="2:11" ht="15.75" hidden="1" customHeight="1" outlineLevel="1" x14ac:dyDescent="0.25">
      <c r="B783" s="261" t="s">
        <v>1308</v>
      </c>
      <c r="C783" s="262"/>
      <c r="D783" s="266" t="str">
        <f>IF(D781="","",LOOKUP(D781,Čiselník2!$E$3:$E$481,Čiselník2!$F$3:$F$481))</f>
        <v/>
      </c>
      <c r="E783" s="267"/>
      <c r="F783" s="267"/>
      <c r="G783" s="267"/>
      <c r="H783" s="268"/>
      <c r="I783" s="12"/>
    </row>
    <row r="784" spans="2:11" ht="15.75" hidden="1" customHeight="1" outlineLevel="1" x14ac:dyDescent="0.25">
      <c r="B784" s="133" t="s">
        <v>1296</v>
      </c>
      <c r="C784" s="212"/>
      <c r="D784" s="125"/>
      <c r="E784" s="126"/>
      <c r="F784" s="126"/>
      <c r="G784" s="126"/>
      <c r="H784" s="127"/>
      <c r="I784" s="12"/>
    </row>
    <row r="785" spans="2:11" ht="15.75" hidden="1" customHeight="1" outlineLevel="1" x14ac:dyDescent="0.25">
      <c r="B785" s="133" t="s">
        <v>1297</v>
      </c>
      <c r="C785" s="212"/>
      <c r="D785" s="269"/>
      <c r="E785" s="269"/>
      <c r="F785" s="269"/>
      <c r="G785" s="269"/>
      <c r="H785" s="270"/>
      <c r="I785" s="12"/>
    </row>
    <row r="786" spans="2:11" ht="15.75" hidden="1" customHeight="1" outlineLevel="1" x14ac:dyDescent="0.25">
      <c r="B786" s="133" t="s">
        <v>1254</v>
      </c>
      <c r="C786" s="212"/>
      <c r="D786" s="269"/>
      <c r="E786" s="269"/>
      <c r="F786" s="269"/>
      <c r="G786" s="269"/>
      <c r="H786" s="270"/>
      <c r="I786" s="12"/>
    </row>
    <row r="787" spans="2:11" ht="15.75" hidden="1" customHeight="1" outlineLevel="1" x14ac:dyDescent="0.25">
      <c r="B787" s="133" t="s">
        <v>1255</v>
      </c>
      <c r="C787" s="212"/>
      <c r="D787" s="269"/>
      <c r="E787" s="269"/>
      <c r="F787" s="269"/>
      <c r="G787" s="269"/>
      <c r="H787" s="270"/>
      <c r="I787" s="12"/>
    </row>
    <row r="788" spans="2:11" ht="15.75" hidden="1" customHeight="1" outlineLevel="2" x14ac:dyDescent="0.25">
      <c r="B788" s="145"/>
      <c r="C788" s="204"/>
      <c r="D788" s="283"/>
      <c r="E788" s="283"/>
      <c r="F788" s="283"/>
      <c r="G788" s="204"/>
      <c r="H788" s="205"/>
      <c r="I788" s="27"/>
      <c r="J788" s="27"/>
    </row>
    <row r="789" spans="2:11" ht="15.75" hidden="1" customHeight="1" outlineLevel="2" x14ac:dyDescent="0.25">
      <c r="B789" s="133" t="s">
        <v>48</v>
      </c>
      <c r="C789" s="212"/>
      <c r="D789" s="208" t="str">
        <f>IF($D$121="","potrebné vyplniť v bode 1.4",$D$121)</f>
        <v>potrebné vyplniť v bode 1.4</v>
      </c>
      <c r="E789" s="208"/>
      <c r="F789" s="208"/>
      <c r="G789" s="208"/>
      <c r="H789" s="209"/>
      <c r="I789" s="27"/>
      <c r="J789" s="27"/>
    </row>
    <row r="790" spans="2:11" ht="15.75" hidden="1" customHeight="1" outlineLevel="2" x14ac:dyDescent="0.25">
      <c r="B790" s="133" t="s">
        <v>207</v>
      </c>
      <c r="C790" s="212"/>
      <c r="D790" s="220"/>
      <c r="E790" s="220"/>
      <c r="F790" s="220"/>
      <c r="G790" s="220"/>
      <c r="H790" s="221"/>
      <c r="I790" s="27"/>
      <c r="J790" t="str">
        <f>LEFT(D790,1)</f>
        <v/>
      </c>
    </row>
    <row r="791" spans="2:11" ht="15.75" hidden="1" customHeight="1" outlineLevel="2" x14ac:dyDescent="0.25">
      <c r="B791" s="133" t="s">
        <v>1253</v>
      </c>
      <c r="C791" s="212"/>
      <c r="D791" s="208" t="str">
        <f>$D$195</f>
        <v>Nevypĺňa sa, automaticky generované.</v>
      </c>
      <c r="E791" s="208"/>
      <c r="F791" s="208"/>
      <c r="G791" s="208"/>
      <c r="H791" s="209"/>
      <c r="I791" s="27"/>
      <c r="J791"/>
    </row>
    <row r="792" spans="2:11" ht="15.75" hidden="1" customHeight="1" outlineLevel="2" x14ac:dyDescent="0.25">
      <c r="B792" s="133" t="s">
        <v>208</v>
      </c>
      <c r="C792" s="212"/>
      <c r="D792" s="220"/>
      <c r="E792" s="220"/>
      <c r="F792" s="220"/>
      <c r="G792" s="220"/>
      <c r="H792" s="221"/>
      <c r="I792" s="27"/>
      <c r="J792" t="str">
        <f>LEFT(D792,1)</f>
        <v/>
      </c>
      <c r="K792" s="29" t="str">
        <f>IF(D792="","",IF(J792=J790,"","Projektová aktivita nespadá pod zvolený typ aktivity (rovnaké začiatočné písmená)"))</f>
        <v/>
      </c>
    </row>
    <row r="793" spans="2:11" ht="15.75" hidden="1" customHeight="1" outlineLevel="2" x14ac:dyDescent="0.25">
      <c r="B793" s="261" t="s">
        <v>49</v>
      </c>
      <c r="C793" s="262"/>
      <c r="D793" s="263"/>
      <c r="E793" s="264"/>
      <c r="F793" s="264"/>
      <c r="G793" s="264"/>
      <c r="H793" s="265"/>
      <c r="I793" s="27"/>
      <c r="J793" s="27"/>
    </row>
    <row r="794" spans="2:11" ht="15.75" hidden="1" customHeight="1" outlineLevel="2" x14ac:dyDescent="0.25">
      <c r="B794" s="261" t="s">
        <v>1308</v>
      </c>
      <c r="C794" s="262"/>
      <c r="D794" s="266" t="str">
        <f>IF(D792="","",LOOKUP(D792,Čiselník2!$E$3:$E$481,Čiselník2!$F$3:$F$481))</f>
        <v/>
      </c>
      <c r="E794" s="267"/>
      <c r="F794" s="267"/>
      <c r="G794" s="267"/>
      <c r="H794" s="268"/>
      <c r="I794" s="27"/>
      <c r="J794" s="27"/>
    </row>
    <row r="795" spans="2:11" ht="15.75" hidden="1" customHeight="1" outlineLevel="2" x14ac:dyDescent="0.25">
      <c r="B795" s="133" t="s">
        <v>1296</v>
      </c>
      <c r="C795" s="212"/>
      <c r="D795" s="125"/>
      <c r="E795" s="126"/>
      <c r="F795" s="126"/>
      <c r="G795" s="126"/>
      <c r="H795" s="127"/>
      <c r="I795" s="27"/>
      <c r="J795" s="27"/>
    </row>
    <row r="796" spans="2:11" ht="15.75" hidden="1" customHeight="1" outlineLevel="2" x14ac:dyDescent="0.25">
      <c r="B796" s="133" t="s">
        <v>1297</v>
      </c>
      <c r="C796" s="212"/>
      <c r="D796" s="269"/>
      <c r="E796" s="269"/>
      <c r="F796" s="269"/>
      <c r="G796" s="269"/>
      <c r="H796" s="270"/>
      <c r="I796" s="27"/>
      <c r="J796" s="27"/>
    </row>
    <row r="797" spans="2:11" ht="15.75" hidden="1" customHeight="1" outlineLevel="2" x14ac:dyDescent="0.25">
      <c r="B797" s="133" t="s">
        <v>1254</v>
      </c>
      <c r="C797" s="212"/>
      <c r="D797" s="269"/>
      <c r="E797" s="269"/>
      <c r="F797" s="269"/>
      <c r="G797" s="269"/>
      <c r="H797" s="270"/>
      <c r="I797" s="27"/>
      <c r="J797" s="27"/>
    </row>
    <row r="798" spans="2:11" ht="15.75" hidden="1" customHeight="1" outlineLevel="2" x14ac:dyDescent="0.25">
      <c r="B798" s="133" t="s">
        <v>1255</v>
      </c>
      <c r="C798" s="212"/>
      <c r="D798" s="269"/>
      <c r="E798" s="269"/>
      <c r="F798" s="269"/>
      <c r="G798" s="269"/>
      <c r="H798" s="270"/>
      <c r="I798" s="27"/>
      <c r="J798" s="27"/>
    </row>
    <row r="799" spans="2:11" ht="15.75" hidden="1" customHeight="1" outlineLevel="1" collapsed="1" x14ac:dyDescent="0.25">
      <c r="B799" s="145"/>
      <c r="C799" s="204"/>
      <c r="D799" s="283"/>
      <c r="E799" s="283"/>
      <c r="F799" s="283"/>
      <c r="G799" s="204"/>
      <c r="H799" s="205"/>
      <c r="I799" s="107"/>
      <c r="J799" s="107"/>
    </row>
    <row r="800" spans="2:11" ht="15.75" hidden="1" customHeight="1" outlineLevel="2" x14ac:dyDescent="0.25">
      <c r="B800" s="133" t="s">
        <v>48</v>
      </c>
      <c r="C800" s="212"/>
      <c r="D800" s="208" t="str">
        <f>IF($D$121="","potrebné vyplniť v bode 1.4",$D$121)</f>
        <v>potrebné vyplniť v bode 1.4</v>
      </c>
      <c r="E800" s="208"/>
      <c r="F800" s="208"/>
      <c r="G800" s="208"/>
      <c r="H800" s="209"/>
      <c r="I800" s="107"/>
      <c r="J800" s="107"/>
    </row>
    <row r="801" spans="2:11" ht="15.75" hidden="1" customHeight="1" outlineLevel="2" x14ac:dyDescent="0.25">
      <c r="B801" s="133" t="s">
        <v>207</v>
      </c>
      <c r="C801" s="212"/>
      <c r="D801" s="220"/>
      <c r="E801" s="220"/>
      <c r="F801" s="220"/>
      <c r="G801" s="220"/>
      <c r="H801" s="221"/>
      <c r="I801" s="107"/>
      <c r="J801" t="str">
        <f>LEFT(D801,1)</f>
        <v/>
      </c>
    </row>
    <row r="802" spans="2:11" ht="15.75" hidden="1" customHeight="1" outlineLevel="2" x14ac:dyDescent="0.25">
      <c r="B802" s="133" t="s">
        <v>1253</v>
      </c>
      <c r="C802" s="212"/>
      <c r="D802" s="208" t="str">
        <f>$D$195</f>
        <v>Nevypĺňa sa, automaticky generované.</v>
      </c>
      <c r="E802" s="208"/>
      <c r="F802" s="208"/>
      <c r="G802" s="208"/>
      <c r="H802" s="209"/>
      <c r="I802" s="107"/>
      <c r="J802"/>
    </row>
    <row r="803" spans="2:11" ht="15.75" hidden="1" customHeight="1" outlineLevel="2" x14ac:dyDescent="0.25">
      <c r="B803" s="133" t="s">
        <v>208</v>
      </c>
      <c r="C803" s="212"/>
      <c r="D803" s="220"/>
      <c r="E803" s="220"/>
      <c r="F803" s="220"/>
      <c r="G803" s="220"/>
      <c r="H803" s="221"/>
      <c r="I803" s="107"/>
      <c r="J803" t="str">
        <f>LEFT(D803,1)</f>
        <v/>
      </c>
      <c r="K803" s="29" t="str">
        <f>IF(D803="","",IF(J803=J801,"","Projektová aktivita nespadá pod zvolený typ aktivity (rovnaké začiatočné písmená)"))</f>
        <v/>
      </c>
    </row>
    <row r="804" spans="2:11" ht="15.75" hidden="1" customHeight="1" outlineLevel="2" x14ac:dyDescent="0.25">
      <c r="B804" s="261" t="s">
        <v>49</v>
      </c>
      <c r="C804" s="262"/>
      <c r="D804" s="263"/>
      <c r="E804" s="264"/>
      <c r="F804" s="264"/>
      <c r="G804" s="264"/>
      <c r="H804" s="265"/>
      <c r="I804" s="107"/>
      <c r="J804" s="107"/>
    </row>
    <row r="805" spans="2:11" ht="15.75" hidden="1" customHeight="1" outlineLevel="2" x14ac:dyDescent="0.25">
      <c r="B805" s="261" t="s">
        <v>1308</v>
      </c>
      <c r="C805" s="262"/>
      <c r="D805" s="266" t="str">
        <f>IF(D803="","",LOOKUP(D803,Čiselník2!$E$3:$E$481,Čiselník2!$F$3:$F$481))</f>
        <v/>
      </c>
      <c r="E805" s="267"/>
      <c r="F805" s="267"/>
      <c r="G805" s="267"/>
      <c r="H805" s="268"/>
      <c r="I805" s="107"/>
      <c r="J805" s="107"/>
    </row>
    <row r="806" spans="2:11" ht="15.75" hidden="1" customHeight="1" outlineLevel="2" x14ac:dyDescent="0.25">
      <c r="B806" s="133" t="s">
        <v>1296</v>
      </c>
      <c r="C806" s="212"/>
      <c r="D806" s="125"/>
      <c r="E806" s="126"/>
      <c r="F806" s="126"/>
      <c r="G806" s="126"/>
      <c r="H806" s="127"/>
      <c r="I806" s="107"/>
      <c r="J806" s="107"/>
    </row>
    <row r="807" spans="2:11" ht="15.75" hidden="1" customHeight="1" outlineLevel="2" x14ac:dyDescent="0.25">
      <c r="B807" s="133" t="s">
        <v>1297</v>
      </c>
      <c r="C807" s="212"/>
      <c r="D807" s="269"/>
      <c r="E807" s="269"/>
      <c r="F807" s="269"/>
      <c r="G807" s="269"/>
      <c r="H807" s="270"/>
      <c r="I807" s="107"/>
      <c r="J807" s="107"/>
    </row>
    <row r="808" spans="2:11" ht="15.75" hidden="1" customHeight="1" outlineLevel="2" x14ac:dyDescent="0.25">
      <c r="B808" s="133" t="s">
        <v>1254</v>
      </c>
      <c r="C808" s="212"/>
      <c r="D808" s="269"/>
      <c r="E808" s="269"/>
      <c r="F808" s="269"/>
      <c r="G808" s="269"/>
      <c r="H808" s="270"/>
      <c r="I808" s="107"/>
      <c r="J808" s="107"/>
    </row>
    <row r="809" spans="2:11" ht="15.75" hidden="1" customHeight="1" outlineLevel="2" x14ac:dyDescent="0.25">
      <c r="B809" s="133" t="s">
        <v>1255</v>
      </c>
      <c r="C809" s="212"/>
      <c r="D809" s="269"/>
      <c r="E809" s="269"/>
      <c r="F809" s="269"/>
      <c r="G809" s="269"/>
      <c r="H809" s="270"/>
      <c r="I809" s="107"/>
      <c r="J809" s="107"/>
    </row>
    <row r="810" spans="2:11" ht="15.75" hidden="1" customHeight="1" outlineLevel="1" collapsed="1" x14ac:dyDescent="0.25">
      <c r="B810" s="145"/>
      <c r="C810" s="204"/>
      <c r="D810" s="283"/>
      <c r="E810" s="283"/>
      <c r="F810" s="283"/>
      <c r="G810" s="204"/>
      <c r="H810" s="205"/>
      <c r="I810" s="107"/>
      <c r="J810" s="107"/>
    </row>
    <row r="811" spans="2:11" ht="15.75" hidden="1" customHeight="1" outlineLevel="2" x14ac:dyDescent="0.25">
      <c r="B811" s="133" t="s">
        <v>48</v>
      </c>
      <c r="C811" s="212"/>
      <c r="D811" s="208" t="str">
        <f>IF($D$121="","potrebné vyplniť v bode 1.4",$D$121)</f>
        <v>potrebné vyplniť v bode 1.4</v>
      </c>
      <c r="E811" s="208"/>
      <c r="F811" s="208"/>
      <c r="G811" s="208"/>
      <c r="H811" s="209"/>
      <c r="I811" s="107"/>
      <c r="J811" s="107"/>
    </row>
    <row r="812" spans="2:11" ht="15.75" hidden="1" customHeight="1" outlineLevel="2" x14ac:dyDescent="0.25">
      <c r="B812" s="133" t="s">
        <v>207</v>
      </c>
      <c r="C812" s="212"/>
      <c r="D812" s="220"/>
      <c r="E812" s="220"/>
      <c r="F812" s="220"/>
      <c r="G812" s="220"/>
      <c r="H812" s="221"/>
      <c r="I812" s="107"/>
      <c r="J812" t="str">
        <f>LEFT(D812,1)</f>
        <v/>
      </c>
    </row>
    <row r="813" spans="2:11" ht="15.75" hidden="1" customHeight="1" outlineLevel="2" x14ac:dyDescent="0.25">
      <c r="B813" s="133" t="s">
        <v>1253</v>
      </c>
      <c r="C813" s="212"/>
      <c r="D813" s="208" t="str">
        <f>$D$195</f>
        <v>Nevypĺňa sa, automaticky generované.</v>
      </c>
      <c r="E813" s="208"/>
      <c r="F813" s="208"/>
      <c r="G813" s="208"/>
      <c r="H813" s="209"/>
      <c r="I813" s="107"/>
      <c r="J813"/>
    </row>
    <row r="814" spans="2:11" ht="15.75" hidden="1" customHeight="1" outlineLevel="2" x14ac:dyDescent="0.25">
      <c r="B814" s="133" t="s">
        <v>208</v>
      </c>
      <c r="C814" s="212"/>
      <c r="D814" s="220"/>
      <c r="E814" s="220"/>
      <c r="F814" s="220"/>
      <c r="G814" s="220"/>
      <c r="H814" s="221"/>
      <c r="I814" s="107"/>
      <c r="J814" t="str">
        <f>LEFT(D814,1)</f>
        <v/>
      </c>
      <c r="K814" s="29" t="str">
        <f>IF(D814="","",IF(J814=J812,"","Projektová aktivita nespadá pod zvolený typ aktivity (rovnaké začiatočné písmená)"))</f>
        <v/>
      </c>
    </row>
    <row r="815" spans="2:11" ht="15.75" hidden="1" customHeight="1" outlineLevel="2" x14ac:dyDescent="0.25">
      <c r="B815" s="261" t="s">
        <v>49</v>
      </c>
      <c r="C815" s="262"/>
      <c r="D815" s="263"/>
      <c r="E815" s="264"/>
      <c r="F815" s="264"/>
      <c r="G815" s="264"/>
      <c r="H815" s="265"/>
      <c r="I815" s="107"/>
      <c r="J815" s="107"/>
    </row>
    <row r="816" spans="2:11" ht="15.75" hidden="1" customHeight="1" outlineLevel="2" x14ac:dyDescent="0.25">
      <c r="B816" s="261" t="s">
        <v>1308</v>
      </c>
      <c r="C816" s="262"/>
      <c r="D816" s="266" t="str">
        <f>IF(D814="","",LOOKUP(D814,Čiselník2!$E$3:$E$481,Čiselník2!$F$3:$F$481))</f>
        <v/>
      </c>
      <c r="E816" s="267"/>
      <c r="F816" s="267"/>
      <c r="G816" s="267"/>
      <c r="H816" s="268"/>
      <c r="I816" s="107"/>
      <c r="J816" s="107"/>
    </row>
    <row r="817" spans="2:11" ht="15.75" hidden="1" customHeight="1" outlineLevel="2" x14ac:dyDescent="0.25">
      <c r="B817" s="133" t="s">
        <v>1296</v>
      </c>
      <c r="C817" s="212"/>
      <c r="D817" s="125"/>
      <c r="E817" s="126"/>
      <c r="F817" s="126"/>
      <c r="G817" s="126"/>
      <c r="H817" s="127"/>
      <c r="I817" s="107"/>
      <c r="J817" s="107"/>
    </row>
    <row r="818" spans="2:11" ht="15.75" hidden="1" customHeight="1" outlineLevel="2" x14ac:dyDescent="0.25">
      <c r="B818" s="133" t="s">
        <v>1297</v>
      </c>
      <c r="C818" s="212"/>
      <c r="D818" s="269"/>
      <c r="E818" s="269"/>
      <c r="F818" s="269"/>
      <c r="G818" s="269"/>
      <c r="H818" s="270"/>
      <c r="I818" s="107"/>
      <c r="J818" s="107"/>
    </row>
    <row r="819" spans="2:11" ht="15.75" hidden="1" customHeight="1" outlineLevel="2" x14ac:dyDescent="0.25">
      <c r="B819" s="133" t="s">
        <v>1254</v>
      </c>
      <c r="C819" s="212"/>
      <c r="D819" s="269"/>
      <c r="E819" s="269"/>
      <c r="F819" s="269"/>
      <c r="G819" s="269"/>
      <c r="H819" s="270"/>
      <c r="I819" s="107"/>
      <c r="J819" s="107"/>
    </row>
    <row r="820" spans="2:11" ht="15.75" hidden="1" customHeight="1" outlineLevel="2" x14ac:dyDescent="0.25">
      <c r="B820" s="133" t="s">
        <v>1255</v>
      </c>
      <c r="C820" s="212"/>
      <c r="D820" s="269"/>
      <c r="E820" s="269"/>
      <c r="F820" s="269"/>
      <c r="G820" s="269"/>
      <c r="H820" s="270"/>
      <c r="I820" s="107"/>
      <c r="J820" s="107"/>
    </row>
    <row r="821" spans="2:11" ht="15.75" hidden="1" customHeight="1" outlineLevel="1" collapsed="1" x14ac:dyDescent="0.25">
      <c r="B821" s="145"/>
      <c r="C821" s="204"/>
      <c r="D821" s="283"/>
      <c r="E821" s="283"/>
      <c r="F821" s="283"/>
      <c r="G821" s="204"/>
      <c r="H821" s="205"/>
      <c r="I821" s="107"/>
      <c r="J821" s="107"/>
    </row>
    <row r="822" spans="2:11" ht="15.75" hidden="1" customHeight="1" outlineLevel="2" x14ac:dyDescent="0.25">
      <c r="B822" s="133" t="s">
        <v>48</v>
      </c>
      <c r="C822" s="212"/>
      <c r="D822" s="208" t="str">
        <f>IF($D$121="","potrebné vyplniť v bode 1.4",$D$121)</f>
        <v>potrebné vyplniť v bode 1.4</v>
      </c>
      <c r="E822" s="208"/>
      <c r="F822" s="208"/>
      <c r="G822" s="208"/>
      <c r="H822" s="209"/>
      <c r="I822" s="107"/>
      <c r="J822" s="107"/>
    </row>
    <row r="823" spans="2:11" ht="15.75" hidden="1" customHeight="1" outlineLevel="2" x14ac:dyDescent="0.25">
      <c r="B823" s="133" t="s">
        <v>207</v>
      </c>
      <c r="C823" s="212"/>
      <c r="D823" s="220"/>
      <c r="E823" s="220"/>
      <c r="F823" s="220"/>
      <c r="G823" s="220"/>
      <c r="H823" s="221"/>
      <c r="I823" s="107"/>
      <c r="J823" t="str">
        <f>LEFT(D823,1)</f>
        <v/>
      </c>
    </row>
    <row r="824" spans="2:11" ht="15.75" hidden="1" customHeight="1" outlineLevel="2" x14ac:dyDescent="0.25">
      <c r="B824" s="133" t="s">
        <v>1253</v>
      </c>
      <c r="C824" s="212"/>
      <c r="D824" s="208" t="str">
        <f>$D$195</f>
        <v>Nevypĺňa sa, automaticky generované.</v>
      </c>
      <c r="E824" s="208"/>
      <c r="F824" s="208"/>
      <c r="G824" s="208"/>
      <c r="H824" s="209"/>
      <c r="I824" s="107"/>
      <c r="J824"/>
    </row>
    <row r="825" spans="2:11" ht="15.75" hidden="1" customHeight="1" outlineLevel="2" x14ac:dyDescent="0.25">
      <c r="B825" s="133" t="s">
        <v>208</v>
      </c>
      <c r="C825" s="212"/>
      <c r="D825" s="220"/>
      <c r="E825" s="220"/>
      <c r="F825" s="220"/>
      <c r="G825" s="220"/>
      <c r="H825" s="221"/>
      <c r="I825" s="107"/>
      <c r="J825" t="str">
        <f>LEFT(D825,1)</f>
        <v/>
      </c>
      <c r="K825" s="29" t="str">
        <f>IF(D825="","",IF(J825=J823,"","Projektová aktivita nespadá pod zvolený typ aktivity (rovnaké začiatočné písmená)"))</f>
        <v/>
      </c>
    </row>
    <row r="826" spans="2:11" ht="15.75" hidden="1" customHeight="1" outlineLevel="2" x14ac:dyDescent="0.25">
      <c r="B826" s="261" t="s">
        <v>49</v>
      </c>
      <c r="C826" s="262"/>
      <c r="D826" s="263"/>
      <c r="E826" s="264"/>
      <c r="F826" s="264"/>
      <c r="G826" s="264"/>
      <c r="H826" s="265"/>
      <c r="I826" s="107"/>
      <c r="J826" s="107"/>
    </row>
    <row r="827" spans="2:11" ht="15.75" hidden="1" customHeight="1" outlineLevel="2" x14ac:dyDescent="0.25">
      <c r="B827" s="261" t="s">
        <v>1308</v>
      </c>
      <c r="C827" s="262"/>
      <c r="D827" s="266" t="str">
        <f>IF(D825="","",LOOKUP(D825,Čiselník2!$E$3:$E$481,Čiselník2!$F$3:$F$481))</f>
        <v/>
      </c>
      <c r="E827" s="267"/>
      <c r="F827" s="267"/>
      <c r="G827" s="267"/>
      <c r="H827" s="268"/>
      <c r="I827" s="107"/>
      <c r="J827" s="107"/>
    </row>
    <row r="828" spans="2:11" ht="15.75" hidden="1" customHeight="1" outlineLevel="2" x14ac:dyDescent="0.25">
      <c r="B828" s="133" t="s">
        <v>1296</v>
      </c>
      <c r="C828" s="212"/>
      <c r="D828" s="125"/>
      <c r="E828" s="126"/>
      <c r="F828" s="126"/>
      <c r="G828" s="126"/>
      <c r="H828" s="127"/>
      <c r="I828" s="107"/>
      <c r="J828" s="107"/>
    </row>
    <row r="829" spans="2:11" ht="15.75" hidden="1" customHeight="1" outlineLevel="2" x14ac:dyDescent="0.25">
      <c r="B829" s="133" t="s">
        <v>1297</v>
      </c>
      <c r="C829" s="212"/>
      <c r="D829" s="269"/>
      <c r="E829" s="269"/>
      <c r="F829" s="269"/>
      <c r="G829" s="269"/>
      <c r="H829" s="270"/>
      <c r="I829" s="107"/>
      <c r="J829" s="107"/>
    </row>
    <row r="830" spans="2:11" ht="15.75" hidden="1" customHeight="1" outlineLevel="2" x14ac:dyDescent="0.25">
      <c r="B830" s="133" t="s">
        <v>1254</v>
      </c>
      <c r="C830" s="212"/>
      <c r="D830" s="269"/>
      <c r="E830" s="269"/>
      <c r="F830" s="269"/>
      <c r="G830" s="269"/>
      <c r="H830" s="270"/>
      <c r="I830" s="107"/>
      <c r="J830" s="107"/>
    </row>
    <row r="831" spans="2:11" ht="15.75" hidden="1" customHeight="1" outlineLevel="2" x14ac:dyDescent="0.25">
      <c r="B831" s="133" t="s">
        <v>1255</v>
      </c>
      <c r="C831" s="212"/>
      <c r="D831" s="269"/>
      <c r="E831" s="269"/>
      <c r="F831" s="269"/>
      <c r="G831" s="269"/>
      <c r="H831" s="270"/>
      <c r="I831" s="107"/>
      <c r="J831" s="107"/>
    </row>
    <row r="832" spans="2:11" ht="15.75" hidden="1" customHeight="1" outlineLevel="1" collapsed="1" x14ac:dyDescent="0.25">
      <c r="B832" s="145"/>
      <c r="C832" s="204"/>
      <c r="D832" s="283"/>
      <c r="E832" s="283"/>
      <c r="F832" s="283"/>
      <c r="G832" s="204"/>
      <c r="H832" s="205"/>
      <c r="I832" s="107"/>
      <c r="J832" s="107"/>
    </row>
    <row r="833" spans="2:11" ht="15.75" hidden="1" customHeight="1" outlineLevel="2" x14ac:dyDescent="0.25">
      <c r="B833" s="133" t="s">
        <v>48</v>
      </c>
      <c r="C833" s="212"/>
      <c r="D833" s="208" t="str">
        <f>IF($D$121="","potrebné vyplniť v bode 1.4",$D$121)</f>
        <v>potrebné vyplniť v bode 1.4</v>
      </c>
      <c r="E833" s="208"/>
      <c r="F833" s="208"/>
      <c r="G833" s="208"/>
      <c r="H833" s="209"/>
      <c r="I833" s="107"/>
      <c r="J833" s="107"/>
    </row>
    <row r="834" spans="2:11" ht="15.75" hidden="1" customHeight="1" outlineLevel="2" x14ac:dyDescent="0.25">
      <c r="B834" s="133" t="s">
        <v>207</v>
      </c>
      <c r="C834" s="212"/>
      <c r="D834" s="220"/>
      <c r="E834" s="220"/>
      <c r="F834" s="220"/>
      <c r="G834" s="220"/>
      <c r="H834" s="221"/>
      <c r="I834" s="107"/>
      <c r="J834" t="str">
        <f>LEFT(D834,1)</f>
        <v/>
      </c>
    </row>
    <row r="835" spans="2:11" ht="15.75" hidden="1" customHeight="1" outlineLevel="2" x14ac:dyDescent="0.25">
      <c r="B835" s="133" t="s">
        <v>1253</v>
      </c>
      <c r="C835" s="212"/>
      <c r="D835" s="208" t="str">
        <f>$D$195</f>
        <v>Nevypĺňa sa, automaticky generované.</v>
      </c>
      <c r="E835" s="208"/>
      <c r="F835" s="208"/>
      <c r="G835" s="208"/>
      <c r="H835" s="209"/>
      <c r="I835" s="107"/>
      <c r="J835"/>
    </row>
    <row r="836" spans="2:11" ht="15.75" hidden="1" customHeight="1" outlineLevel="2" x14ac:dyDescent="0.25">
      <c r="B836" s="133" t="s">
        <v>208</v>
      </c>
      <c r="C836" s="212"/>
      <c r="D836" s="220"/>
      <c r="E836" s="220"/>
      <c r="F836" s="220"/>
      <c r="G836" s="220"/>
      <c r="H836" s="221"/>
      <c r="I836" s="107"/>
      <c r="J836" t="str">
        <f>LEFT(D836,1)</f>
        <v/>
      </c>
      <c r="K836" s="29" t="str">
        <f>IF(D836="","",IF(J836=J834,"","Projektová aktivita nespadá pod zvolený typ aktivity (rovnaké začiatočné písmená)"))</f>
        <v/>
      </c>
    </row>
    <row r="837" spans="2:11" ht="15.75" hidden="1" customHeight="1" outlineLevel="2" x14ac:dyDescent="0.25">
      <c r="B837" s="261" t="s">
        <v>49</v>
      </c>
      <c r="C837" s="262"/>
      <c r="D837" s="263"/>
      <c r="E837" s="264"/>
      <c r="F837" s="264"/>
      <c r="G837" s="264"/>
      <c r="H837" s="265"/>
      <c r="I837" s="107"/>
      <c r="J837" s="107"/>
    </row>
    <row r="838" spans="2:11" ht="15.75" hidden="1" customHeight="1" outlineLevel="2" x14ac:dyDescent="0.25">
      <c r="B838" s="261" t="s">
        <v>1308</v>
      </c>
      <c r="C838" s="262"/>
      <c r="D838" s="266" t="str">
        <f>IF(D836="","",LOOKUP(D836,Čiselník2!$E$3:$E$481,Čiselník2!$F$3:$F$481))</f>
        <v/>
      </c>
      <c r="E838" s="267"/>
      <c r="F838" s="267"/>
      <c r="G838" s="267"/>
      <c r="H838" s="268"/>
      <c r="I838" s="107"/>
      <c r="J838" s="107"/>
    </row>
    <row r="839" spans="2:11" ht="15.75" hidden="1" customHeight="1" outlineLevel="2" x14ac:dyDescent="0.25">
      <c r="B839" s="133" t="s">
        <v>1296</v>
      </c>
      <c r="C839" s="212"/>
      <c r="D839" s="125"/>
      <c r="E839" s="126"/>
      <c r="F839" s="126"/>
      <c r="G839" s="126"/>
      <c r="H839" s="127"/>
      <c r="I839" s="107"/>
      <c r="J839" s="107"/>
    </row>
    <row r="840" spans="2:11" ht="15.75" hidden="1" customHeight="1" outlineLevel="2" x14ac:dyDescent="0.25">
      <c r="B840" s="133" t="s">
        <v>1297</v>
      </c>
      <c r="C840" s="212"/>
      <c r="D840" s="269"/>
      <c r="E840" s="269"/>
      <c r="F840" s="269"/>
      <c r="G840" s="269"/>
      <c r="H840" s="270"/>
      <c r="I840" s="107"/>
      <c r="J840" s="107"/>
    </row>
    <row r="841" spans="2:11" ht="15.75" hidden="1" customHeight="1" outlineLevel="2" x14ac:dyDescent="0.25">
      <c r="B841" s="133" t="s">
        <v>1254</v>
      </c>
      <c r="C841" s="212"/>
      <c r="D841" s="269"/>
      <c r="E841" s="269"/>
      <c r="F841" s="269"/>
      <c r="G841" s="269"/>
      <c r="H841" s="270"/>
      <c r="I841" s="107"/>
      <c r="J841" s="107"/>
    </row>
    <row r="842" spans="2:11" ht="15.75" hidden="1" customHeight="1" outlineLevel="2" x14ac:dyDescent="0.25">
      <c r="B842" s="133" t="s">
        <v>1255</v>
      </c>
      <c r="C842" s="212"/>
      <c r="D842" s="269"/>
      <c r="E842" s="269"/>
      <c r="F842" s="269"/>
      <c r="G842" s="269"/>
      <c r="H842" s="270"/>
      <c r="I842" s="107"/>
      <c r="J842" s="107"/>
    </row>
    <row r="843" spans="2:11" ht="15.75" hidden="1" customHeight="1" outlineLevel="1" collapsed="1" x14ac:dyDescent="0.25">
      <c r="B843" s="145"/>
      <c r="C843" s="204"/>
      <c r="D843" s="283"/>
      <c r="E843" s="283"/>
      <c r="F843" s="283"/>
      <c r="G843" s="204"/>
      <c r="H843" s="205"/>
      <c r="I843" s="107"/>
      <c r="J843" s="107"/>
    </row>
    <row r="844" spans="2:11" ht="15.75" hidden="1" customHeight="1" outlineLevel="2" x14ac:dyDescent="0.25">
      <c r="B844" s="133" t="s">
        <v>48</v>
      </c>
      <c r="C844" s="212"/>
      <c r="D844" s="208" t="str">
        <f>IF($D$121="","potrebné vyplniť v bode 1.4",$D$121)</f>
        <v>potrebné vyplniť v bode 1.4</v>
      </c>
      <c r="E844" s="208"/>
      <c r="F844" s="208"/>
      <c r="G844" s="208"/>
      <c r="H844" s="209"/>
      <c r="I844" s="107"/>
      <c r="J844" s="107"/>
    </row>
    <row r="845" spans="2:11" ht="15.75" hidden="1" customHeight="1" outlineLevel="2" x14ac:dyDescent="0.25">
      <c r="B845" s="133" t="s">
        <v>207</v>
      </c>
      <c r="C845" s="212"/>
      <c r="D845" s="220"/>
      <c r="E845" s="220"/>
      <c r="F845" s="220"/>
      <c r="G845" s="220"/>
      <c r="H845" s="221"/>
      <c r="I845" s="107"/>
      <c r="J845" t="str">
        <f>LEFT(D845,1)</f>
        <v/>
      </c>
    </row>
    <row r="846" spans="2:11" ht="15.75" hidden="1" customHeight="1" outlineLevel="2" x14ac:dyDescent="0.25">
      <c r="B846" s="133" t="s">
        <v>1253</v>
      </c>
      <c r="C846" s="212"/>
      <c r="D846" s="208" t="str">
        <f>$D$195</f>
        <v>Nevypĺňa sa, automaticky generované.</v>
      </c>
      <c r="E846" s="208"/>
      <c r="F846" s="208"/>
      <c r="G846" s="208"/>
      <c r="H846" s="209"/>
      <c r="I846" s="107"/>
      <c r="J846"/>
    </row>
    <row r="847" spans="2:11" ht="15.75" hidden="1" customHeight="1" outlineLevel="2" x14ac:dyDescent="0.25">
      <c r="B847" s="133" t="s">
        <v>208</v>
      </c>
      <c r="C847" s="212"/>
      <c r="D847" s="220"/>
      <c r="E847" s="220"/>
      <c r="F847" s="220"/>
      <c r="G847" s="220"/>
      <c r="H847" s="221"/>
      <c r="I847" s="107"/>
      <c r="J847" t="str">
        <f>LEFT(D847,1)</f>
        <v/>
      </c>
      <c r="K847" s="29" t="str">
        <f>IF(D847="","",IF(J847=J845,"","Projektová aktivita nespadá pod zvolený typ aktivity (rovnaké začiatočné písmená)"))</f>
        <v/>
      </c>
    </row>
    <row r="848" spans="2:11" ht="15.75" hidden="1" customHeight="1" outlineLevel="2" x14ac:dyDescent="0.25">
      <c r="B848" s="261" t="s">
        <v>49</v>
      </c>
      <c r="C848" s="262"/>
      <c r="D848" s="263"/>
      <c r="E848" s="264"/>
      <c r="F848" s="264"/>
      <c r="G848" s="264"/>
      <c r="H848" s="265"/>
      <c r="I848" s="107"/>
      <c r="J848" s="107"/>
    </row>
    <row r="849" spans="2:11" ht="15.75" hidden="1" customHeight="1" outlineLevel="2" x14ac:dyDescent="0.25">
      <c r="B849" s="261" t="s">
        <v>1308</v>
      </c>
      <c r="C849" s="262"/>
      <c r="D849" s="266" t="str">
        <f>IF(D847="","",LOOKUP(D847,Čiselník2!$E$3:$E$481,Čiselník2!$F$3:$F$481))</f>
        <v/>
      </c>
      <c r="E849" s="267"/>
      <c r="F849" s="267"/>
      <c r="G849" s="267"/>
      <c r="H849" s="268"/>
      <c r="I849" s="107"/>
      <c r="J849" s="107"/>
    </row>
    <row r="850" spans="2:11" ht="15.75" hidden="1" customHeight="1" outlineLevel="2" x14ac:dyDescent="0.25">
      <c r="B850" s="133" t="s">
        <v>1296</v>
      </c>
      <c r="C850" s="212"/>
      <c r="D850" s="125"/>
      <c r="E850" s="126"/>
      <c r="F850" s="126"/>
      <c r="G850" s="126"/>
      <c r="H850" s="127"/>
      <c r="I850" s="107"/>
      <c r="J850" s="107"/>
    </row>
    <row r="851" spans="2:11" ht="15.75" hidden="1" customHeight="1" outlineLevel="2" x14ac:dyDescent="0.25">
      <c r="B851" s="133" t="s">
        <v>1297</v>
      </c>
      <c r="C851" s="212"/>
      <c r="D851" s="269"/>
      <c r="E851" s="269"/>
      <c r="F851" s="269"/>
      <c r="G851" s="269"/>
      <c r="H851" s="270"/>
      <c r="I851" s="107"/>
      <c r="J851" s="107"/>
    </row>
    <row r="852" spans="2:11" ht="15.75" hidden="1" customHeight="1" outlineLevel="2" x14ac:dyDescent="0.25">
      <c r="B852" s="133" t="s">
        <v>1254</v>
      </c>
      <c r="C852" s="212"/>
      <c r="D852" s="269"/>
      <c r="E852" s="269"/>
      <c r="F852" s="269"/>
      <c r="G852" s="269"/>
      <c r="H852" s="270"/>
      <c r="I852" s="107"/>
      <c r="J852" s="107"/>
    </row>
    <row r="853" spans="2:11" ht="15.75" hidden="1" customHeight="1" outlineLevel="2" x14ac:dyDescent="0.25">
      <c r="B853" s="133" t="s">
        <v>1255</v>
      </c>
      <c r="C853" s="212"/>
      <c r="D853" s="269"/>
      <c r="E853" s="269"/>
      <c r="F853" s="269"/>
      <c r="G853" s="269"/>
      <c r="H853" s="270"/>
      <c r="I853" s="107"/>
      <c r="J853" s="107"/>
    </row>
    <row r="854" spans="2:11" ht="15.75" hidden="1" customHeight="1" outlineLevel="1" collapsed="1" x14ac:dyDescent="0.25">
      <c r="B854" s="145"/>
      <c r="C854" s="204"/>
      <c r="D854" s="283"/>
      <c r="E854" s="283"/>
      <c r="F854" s="283"/>
      <c r="G854" s="204"/>
      <c r="H854" s="205"/>
      <c r="I854" s="107"/>
      <c r="J854" s="107"/>
    </row>
    <row r="855" spans="2:11" ht="15.75" hidden="1" customHeight="1" outlineLevel="2" x14ac:dyDescent="0.25">
      <c r="B855" s="133" t="s">
        <v>48</v>
      </c>
      <c r="C855" s="212"/>
      <c r="D855" s="208" t="str">
        <f>IF($D$121="","potrebné vyplniť v bode 1.4",$D$121)</f>
        <v>potrebné vyplniť v bode 1.4</v>
      </c>
      <c r="E855" s="208"/>
      <c r="F855" s="208"/>
      <c r="G855" s="208"/>
      <c r="H855" s="209"/>
      <c r="I855" s="107"/>
      <c r="J855" s="107"/>
    </row>
    <row r="856" spans="2:11" ht="15.75" hidden="1" customHeight="1" outlineLevel="2" x14ac:dyDescent="0.25">
      <c r="B856" s="133" t="s">
        <v>207</v>
      </c>
      <c r="C856" s="212"/>
      <c r="D856" s="220"/>
      <c r="E856" s="220"/>
      <c r="F856" s="220"/>
      <c r="G856" s="220"/>
      <c r="H856" s="221"/>
      <c r="I856" s="107"/>
      <c r="J856" t="str">
        <f>LEFT(D856,1)</f>
        <v/>
      </c>
    </row>
    <row r="857" spans="2:11" ht="15.75" hidden="1" customHeight="1" outlineLevel="2" x14ac:dyDescent="0.25">
      <c r="B857" s="133" t="s">
        <v>1253</v>
      </c>
      <c r="C857" s="212"/>
      <c r="D857" s="208" t="str">
        <f>$D$195</f>
        <v>Nevypĺňa sa, automaticky generované.</v>
      </c>
      <c r="E857" s="208"/>
      <c r="F857" s="208"/>
      <c r="G857" s="208"/>
      <c r="H857" s="209"/>
      <c r="I857" s="107"/>
      <c r="J857"/>
    </row>
    <row r="858" spans="2:11" ht="15.75" hidden="1" customHeight="1" outlineLevel="2" x14ac:dyDescent="0.25">
      <c r="B858" s="133" t="s">
        <v>208</v>
      </c>
      <c r="C858" s="212"/>
      <c r="D858" s="220"/>
      <c r="E858" s="220"/>
      <c r="F858" s="220"/>
      <c r="G858" s="220"/>
      <c r="H858" s="221"/>
      <c r="I858" s="107"/>
      <c r="J858" t="str">
        <f>LEFT(D858,1)</f>
        <v/>
      </c>
      <c r="K858" s="29" t="str">
        <f>IF(D858="","",IF(J858=J856,"","Projektová aktivita nespadá pod zvolený typ aktivity (rovnaké začiatočné písmená)"))</f>
        <v/>
      </c>
    </row>
    <row r="859" spans="2:11" ht="15.75" hidden="1" customHeight="1" outlineLevel="2" x14ac:dyDescent="0.25">
      <c r="B859" s="261" t="s">
        <v>49</v>
      </c>
      <c r="C859" s="262"/>
      <c r="D859" s="263"/>
      <c r="E859" s="264"/>
      <c r="F859" s="264"/>
      <c r="G859" s="264"/>
      <c r="H859" s="265"/>
      <c r="I859" s="107"/>
      <c r="J859" s="107"/>
    </row>
    <row r="860" spans="2:11" ht="15.75" hidden="1" customHeight="1" outlineLevel="2" x14ac:dyDescent="0.25">
      <c r="B860" s="261" t="s">
        <v>1308</v>
      </c>
      <c r="C860" s="262"/>
      <c r="D860" s="266" t="str">
        <f>IF(D858="","",LOOKUP(D858,Čiselník2!$E$3:$E$481,Čiselník2!$F$3:$F$481))</f>
        <v/>
      </c>
      <c r="E860" s="267"/>
      <c r="F860" s="267"/>
      <c r="G860" s="267"/>
      <c r="H860" s="268"/>
      <c r="I860" s="107"/>
      <c r="J860" s="107"/>
    </row>
    <row r="861" spans="2:11" ht="15.75" hidden="1" customHeight="1" outlineLevel="2" x14ac:dyDescent="0.25">
      <c r="B861" s="133" t="s">
        <v>1296</v>
      </c>
      <c r="C861" s="212"/>
      <c r="D861" s="125"/>
      <c r="E861" s="126"/>
      <c r="F861" s="126"/>
      <c r="G861" s="126"/>
      <c r="H861" s="127"/>
      <c r="I861" s="107"/>
      <c r="J861" s="107"/>
    </row>
    <row r="862" spans="2:11" ht="15.75" hidden="1" customHeight="1" outlineLevel="2" x14ac:dyDescent="0.25">
      <c r="B862" s="133" t="s">
        <v>1297</v>
      </c>
      <c r="C862" s="212"/>
      <c r="D862" s="269"/>
      <c r="E862" s="269"/>
      <c r="F862" s="269"/>
      <c r="G862" s="269"/>
      <c r="H862" s="270"/>
      <c r="I862" s="107"/>
      <c r="J862" s="107"/>
    </row>
    <row r="863" spans="2:11" ht="15.75" hidden="1" customHeight="1" outlineLevel="2" x14ac:dyDescent="0.25">
      <c r="B863" s="133" t="s">
        <v>1254</v>
      </c>
      <c r="C863" s="212"/>
      <c r="D863" s="269"/>
      <c r="E863" s="269"/>
      <c r="F863" s="269"/>
      <c r="G863" s="269"/>
      <c r="H863" s="270"/>
      <c r="I863" s="107"/>
      <c r="J863" s="107"/>
    </row>
    <row r="864" spans="2:11" ht="15.75" hidden="1" customHeight="1" outlineLevel="2" x14ac:dyDescent="0.25">
      <c r="B864" s="133" t="s">
        <v>1255</v>
      </c>
      <c r="C864" s="212"/>
      <c r="D864" s="269"/>
      <c r="E864" s="269"/>
      <c r="F864" s="269"/>
      <c r="G864" s="269"/>
      <c r="H864" s="270"/>
      <c r="I864" s="107"/>
      <c r="J864" s="107"/>
    </row>
    <row r="865" spans="2:11" ht="15.75" hidden="1" customHeight="1" outlineLevel="1" collapsed="1" x14ac:dyDescent="0.25">
      <c r="B865" s="145"/>
      <c r="C865" s="204"/>
      <c r="D865" s="283"/>
      <c r="E865" s="283"/>
      <c r="F865" s="283"/>
      <c r="G865" s="204"/>
      <c r="H865" s="205"/>
      <c r="I865" s="107"/>
      <c r="J865" s="107"/>
    </row>
    <row r="866" spans="2:11" ht="15.75" hidden="1" customHeight="1" outlineLevel="2" x14ac:dyDescent="0.25">
      <c r="B866" s="133" t="s">
        <v>48</v>
      </c>
      <c r="C866" s="212"/>
      <c r="D866" s="208" t="str">
        <f>IF($D$121="","potrebné vyplniť v bode 1.4",$D$121)</f>
        <v>potrebné vyplniť v bode 1.4</v>
      </c>
      <c r="E866" s="208"/>
      <c r="F866" s="208"/>
      <c r="G866" s="208"/>
      <c r="H866" s="209"/>
      <c r="I866" s="107"/>
      <c r="J866" s="107"/>
    </row>
    <row r="867" spans="2:11" ht="15.75" hidden="1" customHeight="1" outlineLevel="2" x14ac:dyDescent="0.25">
      <c r="B867" s="133" t="s">
        <v>207</v>
      </c>
      <c r="C867" s="212"/>
      <c r="D867" s="220"/>
      <c r="E867" s="220"/>
      <c r="F867" s="220"/>
      <c r="G867" s="220"/>
      <c r="H867" s="221"/>
      <c r="I867" s="107"/>
      <c r="J867" t="str">
        <f>LEFT(D867,1)</f>
        <v/>
      </c>
    </row>
    <row r="868" spans="2:11" ht="15.75" hidden="1" customHeight="1" outlineLevel="2" x14ac:dyDescent="0.25">
      <c r="B868" s="133" t="s">
        <v>1253</v>
      </c>
      <c r="C868" s="212"/>
      <c r="D868" s="208" t="str">
        <f>$D$195</f>
        <v>Nevypĺňa sa, automaticky generované.</v>
      </c>
      <c r="E868" s="208"/>
      <c r="F868" s="208"/>
      <c r="G868" s="208"/>
      <c r="H868" s="209"/>
      <c r="I868" s="107"/>
      <c r="J868"/>
    </row>
    <row r="869" spans="2:11" ht="15.75" hidden="1" customHeight="1" outlineLevel="2" x14ac:dyDescent="0.25">
      <c r="B869" s="133" t="s">
        <v>208</v>
      </c>
      <c r="C869" s="212"/>
      <c r="D869" s="220"/>
      <c r="E869" s="220"/>
      <c r="F869" s="220"/>
      <c r="G869" s="220"/>
      <c r="H869" s="221"/>
      <c r="I869" s="107"/>
      <c r="J869" t="str">
        <f>LEFT(D869,1)</f>
        <v/>
      </c>
      <c r="K869" s="29" t="str">
        <f>IF(D869="","",IF(J869=J867,"","Projektová aktivita nespadá pod zvolený typ aktivity (rovnaké začiatočné písmená)"))</f>
        <v/>
      </c>
    </row>
    <row r="870" spans="2:11" ht="15.75" hidden="1" customHeight="1" outlineLevel="2" x14ac:dyDescent="0.25">
      <c r="B870" s="261" t="s">
        <v>49</v>
      </c>
      <c r="C870" s="262"/>
      <c r="D870" s="263"/>
      <c r="E870" s="264"/>
      <c r="F870" s="264"/>
      <c r="G870" s="264"/>
      <c r="H870" s="265"/>
      <c r="I870" s="107"/>
      <c r="J870" s="107"/>
    </row>
    <row r="871" spans="2:11" ht="15.75" hidden="1" customHeight="1" outlineLevel="2" x14ac:dyDescent="0.25">
      <c r="B871" s="261" t="s">
        <v>1308</v>
      </c>
      <c r="C871" s="262"/>
      <c r="D871" s="266" t="str">
        <f>IF(D869="","",LOOKUP(D869,Čiselník2!$E$3:$E$481,Čiselník2!$F$3:$F$481))</f>
        <v/>
      </c>
      <c r="E871" s="267"/>
      <c r="F871" s="267"/>
      <c r="G871" s="267"/>
      <c r="H871" s="268"/>
      <c r="I871" s="107"/>
      <c r="J871" s="107"/>
    </row>
    <row r="872" spans="2:11" ht="15.75" hidden="1" customHeight="1" outlineLevel="2" x14ac:dyDescent="0.25">
      <c r="B872" s="133" t="s">
        <v>1296</v>
      </c>
      <c r="C872" s="212"/>
      <c r="D872" s="125"/>
      <c r="E872" s="126"/>
      <c r="F872" s="126"/>
      <c r="G872" s="126"/>
      <c r="H872" s="127"/>
      <c r="I872" s="107"/>
      <c r="J872" s="107"/>
    </row>
    <row r="873" spans="2:11" ht="15.75" hidden="1" customHeight="1" outlineLevel="2" x14ac:dyDescent="0.25">
      <c r="B873" s="133" t="s">
        <v>1297</v>
      </c>
      <c r="C873" s="212"/>
      <c r="D873" s="269"/>
      <c r="E873" s="269"/>
      <c r="F873" s="269"/>
      <c r="G873" s="269"/>
      <c r="H873" s="270"/>
      <c r="I873" s="107"/>
      <c r="J873" s="107"/>
    </row>
    <row r="874" spans="2:11" ht="15.75" hidden="1" customHeight="1" outlineLevel="2" x14ac:dyDescent="0.25">
      <c r="B874" s="133" t="s">
        <v>1254</v>
      </c>
      <c r="C874" s="212"/>
      <c r="D874" s="269"/>
      <c r="E874" s="269"/>
      <c r="F874" s="269"/>
      <c r="G874" s="269"/>
      <c r="H874" s="270"/>
      <c r="I874" s="107"/>
      <c r="J874" s="107"/>
    </row>
    <row r="875" spans="2:11" ht="15.75" hidden="1" customHeight="1" outlineLevel="2" x14ac:dyDescent="0.25">
      <c r="B875" s="133" t="s">
        <v>1255</v>
      </c>
      <c r="C875" s="212"/>
      <c r="D875" s="269"/>
      <c r="E875" s="269"/>
      <c r="F875" s="269"/>
      <c r="G875" s="269"/>
      <c r="H875" s="270"/>
      <c r="I875" s="107"/>
      <c r="J875" s="107"/>
    </row>
    <row r="876" spans="2:11" ht="15.75" hidden="1" customHeight="1" outlineLevel="1" collapsed="1" x14ac:dyDescent="0.25">
      <c r="B876" s="145"/>
      <c r="C876" s="204"/>
      <c r="D876" s="283"/>
      <c r="E876" s="283"/>
      <c r="F876" s="283"/>
      <c r="G876" s="204"/>
      <c r="H876" s="205"/>
      <c r="I876" s="27"/>
      <c r="J876" s="27"/>
    </row>
    <row r="877" spans="2:11" ht="15.75" hidden="1" customHeight="1" outlineLevel="2" x14ac:dyDescent="0.25">
      <c r="B877" s="133" t="s">
        <v>48</v>
      </c>
      <c r="C877" s="212"/>
      <c r="D877" s="208" t="str">
        <f>IF($D$121="","potrebné vyplniť v bode 1.4",$D$121)</f>
        <v>potrebné vyplniť v bode 1.4</v>
      </c>
      <c r="E877" s="208"/>
      <c r="F877" s="208"/>
      <c r="G877" s="208"/>
      <c r="H877" s="209"/>
      <c r="I877" s="27"/>
      <c r="J877" s="27"/>
    </row>
    <row r="878" spans="2:11" ht="15.75" hidden="1" customHeight="1" outlineLevel="2" x14ac:dyDescent="0.25">
      <c r="B878" s="133" t="s">
        <v>207</v>
      </c>
      <c r="C878" s="212"/>
      <c r="D878" s="220"/>
      <c r="E878" s="220"/>
      <c r="F878" s="220"/>
      <c r="G878" s="220"/>
      <c r="H878" s="221"/>
      <c r="I878" s="27"/>
      <c r="J878" t="str">
        <f>LEFT(D878,1)</f>
        <v/>
      </c>
    </row>
    <row r="879" spans="2:11" ht="15.75" hidden="1" customHeight="1" outlineLevel="2" x14ac:dyDescent="0.25">
      <c r="B879" s="133" t="s">
        <v>1253</v>
      </c>
      <c r="C879" s="212"/>
      <c r="D879" s="208" t="str">
        <f>$D$195</f>
        <v>Nevypĺňa sa, automaticky generované.</v>
      </c>
      <c r="E879" s="208"/>
      <c r="F879" s="208"/>
      <c r="G879" s="208"/>
      <c r="H879" s="209"/>
      <c r="I879" s="27"/>
      <c r="J879"/>
    </row>
    <row r="880" spans="2:11" ht="15.75" hidden="1" customHeight="1" outlineLevel="2" x14ac:dyDescent="0.25">
      <c r="B880" s="133" t="s">
        <v>208</v>
      </c>
      <c r="C880" s="212"/>
      <c r="D880" s="220"/>
      <c r="E880" s="220"/>
      <c r="F880" s="220"/>
      <c r="G880" s="220"/>
      <c r="H880" s="221"/>
      <c r="I880" s="27"/>
      <c r="J880" t="str">
        <f>LEFT(D880,1)</f>
        <v/>
      </c>
      <c r="K880" s="29" t="str">
        <f>IF(D880="","",IF(J880=J878,"","Projektová aktivita nespadá pod zvolený typ aktivity (rovnaké začiatočné písmená)"))</f>
        <v/>
      </c>
    </row>
    <row r="881" spans="2:11" ht="15.75" hidden="1" customHeight="1" outlineLevel="2" x14ac:dyDescent="0.25">
      <c r="B881" s="261" t="s">
        <v>49</v>
      </c>
      <c r="C881" s="262"/>
      <c r="D881" s="263"/>
      <c r="E881" s="264"/>
      <c r="F881" s="264"/>
      <c r="G881" s="264"/>
      <c r="H881" s="265"/>
      <c r="I881" s="27"/>
      <c r="J881" s="27"/>
    </row>
    <row r="882" spans="2:11" ht="15.75" hidden="1" customHeight="1" outlineLevel="2" x14ac:dyDescent="0.25">
      <c r="B882" s="261" t="s">
        <v>1308</v>
      </c>
      <c r="C882" s="262"/>
      <c r="D882" s="266" t="str">
        <f>IF(D880="","",LOOKUP(D880,Čiselník2!$E$3:$E$481,Čiselník2!$F$3:$F$481))</f>
        <v/>
      </c>
      <c r="E882" s="267"/>
      <c r="F882" s="267"/>
      <c r="G882" s="267"/>
      <c r="H882" s="268"/>
      <c r="I882" s="27"/>
      <c r="J882" s="27"/>
    </row>
    <row r="883" spans="2:11" ht="15.75" hidden="1" customHeight="1" outlineLevel="2" x14ac:dyDescent="0.25">
      <c r="B883" s="133" t="s">
        <v>1296</v>
      </c>
      <c r="C883" s="212"/>
      <c r="D883" s="125"/>
      <c r="E883" s="126"/>
      <c r="F883" s="126"/>
      <c r="G883" s="126"/>
      <c r="H883" s="127"/>
      <c r="I883" s="27"/>
      <c r="J883" s="27"/>
    </row>
    <row r="884" spans="2:11" ht="15.75" hidden="1" customHeight="1" outlineLevel="2" x14ac:dyDescent="0.25">
      <c r="B884" s="133" t="s">
        <v>1297</v>
      </c>
      <c r="C884" s="212"/>
      <c r="D884" s="269"/>
      <c r="E884" s="269"/>
      <c r="F884" s="269"/>
      <c r="G884" s="269"/>
      <c r="H884" s="270"/>
      <c r="I884" s="27"/>
      <c r="J884" s="27"/>
    </row>
    <row r="885" spans="2:11" ht="15.75" hidden="1" customHeight="1" outlineLevel="2" x14ac:dyDescent="0.25">
      <c r="B885" s="133" t="s">
        <v>1254</v>
      </c>
      <c r="C885" s="212"/>
      <c r="D885" s="269"/>
      <c r="E885" s="269"/>
      <c r="F885" s="269"/>
      <c r="G885" s="269"/>
      <c r="H885" s="270"/>
      <c r="I885" s="27"/>
      <c r="J885" s="27"/>
    </row>
    <row r="886" spans="2:11" ht="15.75" hidden="1" customHeight="1" outlineLevel="2" x14ac:dyDescent="0.25">
      <c r="B886" s="133" t="s">
        <v>1255</v>
      </c>
      <c r="C886" s="212"/>
      <c r="D886" s="269"/>
      <c r="E886" s="269"/>
      <c r="F886" s="269"/>
      <c r="G886" s="269"/>
      <c r="H886" s="270"/>
      <c r="I886" s="27"/>
      <c r="J886" s="27"/>
    </row>
    <row r="887" spans="2:11" ht="16.5" hidden="1" outlineLevel="1" collapsed="1" x14ac:dyDescent="0.25">
      <c r="B887" s="31"/>
      <c r="C887" s="32"/>
      <c r="D887" s="74"/>
      <c r="E887" s="74"/>
      <c r="F887" s="74"/>
      <c r="G887" s="32"/>
      <c r="H887" s="32"/>
      <c r="I887" s="12"/>
    </row>
    <row r="888" spans="2:11" ht="16.5" collapsed="1" x14ac:dyDescent="0.25">
      <c r="B888" s="145" t="s">
        <v>1423</v>
      </c>
      <c r="C888" s="204"/>
      <c r="D888" s="283"/>
      <c r="E888" s="283"/>
      <c r="F888" s="283"/>
      <c r="G888" s="204"/>
      <c r="H888" s="205"/>
      <c r="I888" s="12"/>
    </row>
    <row r="889" spans="2:11" ht="15.75" hidden="1" customHeight="1" outlineLevel="1" x14ac:dyDescent="0.25">
      <c r="B889" s="133" t="s">
        <v>48</v>
      </c>
      <c r="C889" s="212"/>
      <c r="D889" s="208" t="str">
        <f>IF($D$155="","potrebné vyplniť v bode 1.5",$D$155)</f>
        <v>potrebné vyplniť v bode 1.5</v>
      </c>
      <c r="E889" s="208"/>
      <c r="F889" s="208"/>
      <c r="G889" s="208"/>
      <c r="H889" s="209"/>
      <c r="I889" s="12"/>
    </row>
    <row r="890" spans="2:11" ht="15.75" hidden="1" customHeight="1" outlineLevel="1" x14ac:dyDescent="0.25">
      <c r="B890" s="133" t="s">
        <v>207</v>
      </c>
      <c r="C890" s="212"/>
      <c r="D890" s="220"/>
      <c r="E890" s="220"/>
      <c r="F890" s="220"/>
      <c r="G890" s="220"/>
      <c r="H890" s="221"/>
      <c r="I890" s="12"/>
      <c r="J890" t="str">
        <f>LEFT(D890,1)</f>
        <v/>
      </c>
    </row>
    <row r="891" spans="2:11" ht="15.75" hidden="1" customHeight="1" outlineLevel="1" x14ac:dyDescent="0.25">
      <c r="B891" s="133" t="s">
        <v>1253</v>
      </c>
      <c r="C891" s="212"/>
      <c r="D891" s="208" t="str">
        <f>$D$195</f>
        <v>Nevypĺňa sa, automaticky generované.</v>
      </c>
      <c r="E891" s="208"/>
      <c r="F891" s="208"/>
      <c r="G891" s="208"/>
      <c r="H891" s="209"/>
      <c r="I891" s="12"/>
      <c r="J891"/>
    </row>
    <row r="892" spans="2:11" ht="15.75" hidden="1" customHeight="1" outlineLevel="1" x14ac:dyDescent="0.25">
      <c r="B892" s="133" t="s">
        <v>208</v>
      </c>
      <c r="C892" s="212"/>
      <c r="D892" s="220"/>
      <c r="E892" s="220"/>
      <c r="F892" s="220"/>
      <c r="G892" s="220"/>
      <c r="H892" s="221"/>
      <c r="I892" s="12"/>
      <c r="J892" t="str">
        <f>LEFT(D892,1)</f>
        <v/>
      </c>
      <c r="K892" s="29" t="str">
        <f>IF(D892="","",IF(J892=J890,"","Projektová aktivita nespadá pod zvolený typ aktivity (rovnaké začiatočné písmená)"))</f>
        <v/>
      </c>
    </row>
    <row r="893" spans="2:11" ht="15.75" hidden="1" customHeight="1" outlineLevel="1" x14ac:dyDescent="0.25">
      <c r="B893" s="261" t="s">
        <v>49</v>
      </c>
      <c r="C893" s="262"/>
      <c r="D893" s="263"/>
      <c r="E893" s="264"/>
      <c r="F893" s="264"/>
      <c r="G893" s="264"/>
      <c r="H893" s="265"/>
      <c r="I893" s="12"/>
    </row>
    <row r="894" spans="2:11" ht="15.75" hidden="1" customHeight="1" outlineLevel="1" x14ac:dyDescent="0.25">
      <c r="B894" s="261" t="s">
        <v>1308</v>
      </c>
      <c r="C894" s="262"/>
      <c r="D894" s="266" t="str">
        <f>IF(D892="","",LOOKUP(D892,Čiselník2!$E$3:$E$481,Čiselník2!$F$3:$F$481))</f>
        <v/>
      </c>
      <c r="E894" s="267"/>
      <c r="F894" s="267"/>
      <c r="G894" s="267"/>
      <c r="H894" s="268"/>
      <c r="I894" s="12"/>
    </row>
    <row r="895" spans="2:11" ht="15.75" hidden="1" customHeight="1" outlineLevel="1" x14ac:dyDescent="0.25">
      <c r="B895" s="133" t="s">
        <v>1296</v>
      </c>
      <c r="C895" s="212"/>
      <c r="D895" s="125"/>
      <c r="E895" s="126"/>
      <c r="F895" s="126"/>
      <c r="G895" s="126"/>
      <c r="H895" s="127"/>
      <c r="I895" s="12"/>
    </row>
    <row r="896" spans="2:11" ht="15.75" hidden="1" customHeight="1" outlineLevel="1" x14ac:dyDescent="0.25">
      <c r="B896" s="133" t="s">
        <v>1297</v>
      </c>
      <c r="C896" s="212"/>
      <c r="D896" s="269"/>
      <c r="E896" s="269"/>
      <c r="F896" s="269"/>
      <c r="G896" s="269"/>
      <c r="H896" s="270"/>
      <c r="I896" s="12"/>
    </row>
    <row r="897" spans="2:11" ht="15.75" hidden="1" customHeight="1" outlineLevel="1" x14ac:dyDescent="0.25">
      <c r="B897" s="133" t="s">
        <v>1254</v>
      </c>
      <c r="C897" s="212"/>
      <c r="D897" s="269"/>
      <c r="E897" s="269"/>
      <c r="F897" s="269"/>
      <c r="G897" s="269"/>
      <c r="H897" s="270"/>
      <c r="I897" s="12"/>
    </row>
    <row r="898" spans="2:11" ht="15.75" hidden="1" customHeight="1" outlineLevel="1" x14ac:dyDescent="0.25">
      <c r="B898" s="133" t="s">
        <v>1255</v>
      </c>
      <c r="C898" s="212"/>
      <c r="D898" s="269"/>
      <c r="E898" s="269"/>
      <c r="F898" s="269"/>
      <c r="G898" s="269"/>
      <c r="H898" s="270"/>
      <c r="I898" s="12"/>
    </row>
    <row r="899" spans="2:11" ht="15.75" hidden="1" customHeight="1" outlineLevel="2" x14ac:dyDescent="0.25">
      <c r="B899" s="145"/>
      <c r="C899" s="204"/>
      <c r="D899" s="283"/>
      <c r="E899" s="283"/>
      <c r="F899" s="283"/>
      <c r="G899" s="204"/>
      <c r="H899" s="205"/>
      <c r="I899" s="27"/>
      <c r="J899" s="27"/>
    </row>
    <row r="900" spans="2:11" ht="15.75" hidden="1" customHeight="1" outlineLevel="2" x14ac:dyDescent="0.25">
      <c r="B900" s="133" t="s">
        <v>48</v>
      </c>
      <c r="C900" s="212"/>
      <c r="D900" s="208" t="str">
        <f>IF($D$155="","potrebné vyplniť v bode 1.5",$D$155)</f>
        <v>potrebné vyplniť v bode 1.5</v>
      </c>
      <c r="E900" s="208"/>
      <c r="F900" s="208"/>
      <c r="G900" s="208"/>
      <c r="H900" s="209"/>
      <c r="I900" s="27"/>
      <c r="J900" s="27"/>
    </row>
    <row r="901" spans="2:11" ht="15.75" hidden="1" customHeight="1" outlineLevel="2" x14ac:dyDescent="0.25">
      <c r="B901" s="133" t="s">
        <v>207</v>
      </c>
      <c r="C901" s="212"/>
      <c r="D901" s="220"/>
      <c r="E901" s="220"/>
      <c r="F901" s="220"/>
      <c r="G901" s="220"/>
      <c r="H901" s="221"/>
      <c r="I901" s="27"/>
      <c r="J901" t="str">
        <f>LEFT(D901,1)</f>
        <v/>
      </c>
    </row>
    <row r="902" spans="2:11" ht="15.75" hidden="1" customHeight="1" outlineLevel="2" x14ac:dyDescent="0.25">
      <c r="B902" s="133" t="s">
        <v>1253</v>
      </c>
      <c r="C902" s="212"/>
      <c r="D902" s="208" t="str">
        <f>$D$195</f>
        <v>Nevypĺňa sa, automaticky generované.</v>
      </c>
      <c r="E902" s="208"/>
      <c r="F902" s="208"/>
      <c r="G902" s="208"/>
      <c r="H902" s="209"/>
      <c r="I902" s="27"/>
      <c r="J902"/>
    </row>
    <row r="903" spans="2:11" ht="15.75" hidden="1" customHeight="1" outlineLevel="2" x14ac:dyDescent="0.25">
      <c r="B903" s="133" t="s">
        <v>208</v>
      </c>
      <c r="C903" s="212"/>
      <c r="D903" s="220"/>
      <c r="E903" s="220"/>
      <c r="F903" s="220"/>
      <c r="G903" s="220"/>
      <c r="H903" s="221"/>
      <c r="I903" s="27"/>
      <c r="J903" t="str">
        <f>LEFT(D903,1)</f>
        <v/>
      </c>
      <c r="K903" s="29" t="str">
        <f>IF(D903="","",IF(J903=J901,"","Projektová aktivita nespadá pod zvolený typ aktivity (rovnaké začiatočné písmená)"))</f>
        <v/>
      </c>
    </row>
    <row r="904" spans="2:11" ht="15.75" hidden="1" customHeight="1" outlineLevel="2" x14ac:dyDescent="0.25">
      <c r="B904" s="261" t="s">
        <v>49</v>
      </c>
      <c r="C904" s="262"/>
      <c r="D904" s="263"/>
      <c r="E904" s="264"/>
      <c r="F904" s="264"/>
      <c r="G904" s="264"/>
      <c r="H904" s="265"/>
      <c r="I904" s="27"/>
      <c r="J904" s="27"/>
    </row>
    <row r="905" spans="2:11" ht="15.75" hidden="1" customHeight="1" outlineLevel="2" x14ac:dyDescent="0.25">
      <c r="B905" s="261" t="s">
        <v>1308</v>
      </c>
      <c r="C905" s="262"/>
      <c r="D905" s="266" t="str">
        <f>IF(D903="","",LOOKUP(D903,Čiselník2!$E$3:$E$481,Čiselník2!$F$3:$F$481))</f>
        <v/>
      </c>
      <c r="E905" s="267"/>
      <c r="F905" s="267"/>
      <c r="G905" s="267"/>
      <c r="H905" s="268"/>
      <c r="I905" s="27"/>
      <c r="J905" s="27"/>
    </row>
    <row r="906" spans="2:11" ht="15.75" hidden="1" customHeight="1" outlineLevel="2" x14ac:dyDescent="0.25">
      <c r="B906" s="133" t="s">
        <v>1296</v>
      </c>
      <c r="C906" s="212"/>
      <c r="D906" s="125"/>
      <c r="E906" s="126"/>
      <c r="F906" s="126"/>
      <c r="G906" s="126"/>
      <c r="H906" s="127"/>
      <c r="I906" s="27"/>
      <c r="J906" s="27"/>
    </row>
    <row r="907" spans="2:11" ht="15.75" hidden="1" customHeight="1" outlineLevel="2" x14ac:dyDescent="0.25">
      <c r="B907" s="133" t="s">
        <v>1297</v>
      </c>
      <c r="C907" s="212"/>
      <c r="D907" s="269"/>
      <c r="E907" s="269"/>
      <c r="F907" s="269"/>
      <c r="G907" s="269"/>
      <c r="H907" s="270"/>
      <c r="I907" s="27"/>
      <c r="J907" s="27"/>
    </row>
    <row r="908" spans="2:11" ht="15.75" hidden="1" customHeight="1" outlineLevel="2" x14ac:dyDescent="0.25">
      <c r="B908" s="133" t="s">
        <v>1254</v>
      </c>
      <c r="C908" s="212"/>
      <c r="D908" s="269"/>
      <c r="E908" s="269"/>
      <c r="F908" s="269"/>
      <c r="G908" s="269"/>
      <c r="H908" s="270"/>
      <c r="I908" s="27"/>
      <c r="J908" s="27"/>
    </row>
    <row r="909" spans="2:11" ht="15.75" hidden="1" customHeight="1" outlineLevel="2" x14ac:dyDescent="0.25">
      <c r="B909" s="133" t="s">
        <v>1255</v>
      </c>
      <c r="C909" s="212"/>
      <c r="D909" s="269"/>
      <c r="E909" s="269"/>
      <c r="F909" s="269"/>
      <c r="G909" s="269"/>
      <c r="H909" s="270"/>
      <c r="I909" s="27"/>
      <c r="J909" s="27"/>
    </row>
    <row r="910" spans="2:11" ht="15.75" hidden="1" customHeight="1" outlineLevel="1" collapsed="1" x14ac:dyDescent="0.25">
      <c r="B910" s="145"/>
      <c r="C910" s="204"/>
      <c r="D910" s="204"/>
      <c r="E910" s="204"/>
      <c r="F910" s="204"/>
      <c r="G910" s="204"/>
      <c r="H910" s="205"/>
      <c r="I910" s="107"/>
      <c r="J910" s="107"/>
    </row>
    <row r="911" spans="2:11" ht="15.75" hidden="1" customHeight="1" outlineLevel="2" x14ac:dyDescent="0.25">
      <c r="B911" s="133" t="s">
        <v>48</v>
      </c>
      <c r="C911" s="212"/>
      <c r="D911" s="208" t="str">
        <f>IF($D$155="","potrebné vyplniť v bode 1.5",$D$155)</f>
        <v>potrebné vyplniť v bode 1.5</v>
      </c>
      <c r="E911" s="208"/>
      <c r="F911" s="208"/>
      <c r="G911" s="208"/>
      <c r="H911" s="209"/>
      <c r="I911" s="107"/>
      <c r="J911" s="107"/>
    </row>
    <row r="912" spans="2:11" ht="15.75" hidden="1" customHeight="1" outlineLevel="2" x14ac:dyDescent="0.25">
      <c r="B912" s="133" t="s">
        <v>207</v>
      </c>
      <c r="C912" s="212"/>
      <c r="D912" s="220"/>
      <c r="E912" s="220"/>
      <c r="F912" s="220"/>
      <c r="G912" s="220"/>
      <c r="H912" s="221"/>
      <c r="I912" s="107"/>
      <c r="J912" t="str">
        <f>LEFT(D912,1)</f>
        <v/>
      </c>
    </row>
    <row r="913" spans="2:11" ht="15.75" hidden="1" customHeight="1" outlineLevel="2" x14ac:dyDescent="0.25">
      <c r="B913" s="133" t="s">
        <v>1253</v>
      </c>
      <c r="C913" s="212"/>
      <c r="D913" s="208" t="str">
        <f>$D$195</f>
        <v>Nevypĺňa sa, automaticky generované.</v>
      </c>
      <c r="E913" s="208"/>
      <c r="F913" s="208"/>
      <c r="G913" s="208"/>
      <c r="H913" s="209"/>
      <c r="I913" s="107"/>
      <c r="J913"/>
    </row>
    <row r="914" spans="2:11" ht="15.75" hidden="1" customHeight="1" outlineLevel="2" x14ac:dyDescent="0.25">
      <c r="B914" s="133" t="s">
        <v>208</v>
      </c>
      <c r="C914" s="212"/>
      <c r="D914" s="220"/>
      <c r="E914" s="220"/>
      <c r="F914" s="220"/>
      <c r="G914" s="220"/>
      <c r="H914" s="221"/>
      <c r="I914" s="107"/>
      <c r="J914" t="str">
        <f>LEFT(D914,1)</f>
        <v/>
      </c>
      <c r="K914" s="29" t="str">
        <f>IF(D914="","",IF(J914=J912,"","Projektová aktivita nespadá pod zvolený typ aktivity (rovnaké začiatočné písmená)"))</f>
        <v/>
      </c>
    </row>
    <row r="915" spans="2:11" ht="15.75" hidden="1" customHeight="1" outlineLevel="2" x14ac:dyDescent="0.25">
      <c r="B915" s="261" t="s">
        <v>49</v>
      </c>
      <c r="C915" s="262"/>
      <c r="D915" s="263"/>
      <c r="E915" s="264"/>
      <c r="F915" s="264"/>
      <c r="G915" s="264"/>
      <c r="H915" s="265"/>
      <c r="I915" s="107"/>
      <c r="J915" s="107"/>
    </row>
    <row r="916" spans="2:11" ht="15.75" hidden="1" customHeight="1" outlineLevel="2" x14ac:dyDescent="0.25">
      <c r="B916" s="261" t="s">
        <v>1308</v>
      </c>
      <c r="C916" s="262"/>
      <c r="D916" s="266" t="str">
        <f>IF(D914="","",LOOKUP(D914,Čiselník2!$E$3:$E$481,Čiselník2!$F$3:$F$481))</f>
        <v/>
      </c>
      <c r="E916" s="267"/>
      <c r="F916" s="267"/>
      <c r="G916" s="267"/>
      <c r="H916" s="268"/>
      <c r="I916" s="107"/>
      <c r="J916" s="107"/>
    </row>
    <row r="917" spans="2:11" ht="15.75" hidden="1" customHeight="1" outlineLevel="2" x14ac:dyDescent="0.25">
      <c r="B917" s="133" t="s">
        <v>1296</v>
      </c>
      <c r="C917" s="212"/>
      <c r="D917" s="125"/>
      <c r="E917" s="126"/>
      <c r="F917" s="126"/>
      <c r="G917" s="126"/>
      <c r="H917" s="127"/>
      <c r="I917" s="107"/>
      <c r="J917" s="107"/>
    </row>
    <row r="918" spans="2:11" ht="15.75" hidden="1" customHeight="1" outlineLevel="2" x14ac:dyDescent="0.25">
      <c r="B918" s="133" t="s">
        <v>1297</v>
      </c>
      <c r="C918" s="212"/>
      <c r="D918" s="269"/>
      <c r="E918" s="269"/>
      <c r="F918" s="269"/>
      <c r="G918" s="269"/>
      <c r="H918" s="270"/>
      <c r="I918" s="107"/>
      <c r="J918" s="107"/>
    </row>
    <row r="919" spans="2:11" ht="15.75" hidden="1" customHeight="1" outlineLevel="2" x14ac:dyDescent="0.25">
      <c r="B919" s="133" t="s">
        <v>1254</v>
      </c>
      <c r="C919" s="212"/>
      <c r="D919" s="269"/>
      <c r="E919" s="269"/>
      <c r="F919" s="269"/>
      <c r="G919" s="269"/>
      <c r="H919" s="270"/>
      <c r="I919" s="107"/>
      <c r="J919" s="107"/>
    </row>
    <row r="920" spans="2:11" ht="15.75" hidden="1" customHeight="1" outlineLevel="2" x14ac:dyDescent="0.25">
      <c r="B920" s="133" t="s">
        <v>1255</v>
      </c>
      <c r="C920" s="212"/>
      <c r="D920" s="269"/>
      <c r="E920" s="269"/>
      <c r="F920" s="269"/>
      <c r="G920" s="269"/>
      <c r="H920" s="270"/>
      <c r="I920" s="107"/>
      <c r="J920" s="107"/>
    </row>
    <row r="921" spans="2:11" ht="15.75" hidden="1" customHeight="1" outlineLevel="1" collapsed="1" x14ac:dyDescent="0.25">
      <c r="B921" s="145"/>
      <c r="C921" s="204"/>
      <c r="D921" s="204"/>
      <c r="E921" s="204"/>
      <c r="F921" s="204"/>
      <c r="G921" s="204"/>
      <c r="H921" s="205"/>
      <c r="I921" s="107"/>
      <c r="J921" s="107"/>
    </row>
    <row r="922" spans="2:11" ht="15.75" hidden="1" customHeight="1" outlineLevel="2" x14ac:dyDescent="0.25">
      <c r="B922" s="133" t="s">
        <v>48</v>
      </c>
      <c r="C922" s="212"/>
      <c r="D922" s="208" t="str">
        <f>IF($D$155="","potrebné vyplniť v bode 1.5",$D$155)</f>
        <v>potrebné vyplniť v bode 1.5</v>
      </c>
      <c r="E922" s="208"/>
      <c r="F922" s="208"/>
      <c r="G922" s="208"/>
      <c r="H922" s="209"/>
      <c r="I922" s="107"/>
      <c r="J922" s="107"/>
    </row>
    <row r="923" spans="2:11" ht="15.75" hidden="1" customHeight="1" outlineLevel="2" x14ac:dyDescent="0.25">
      <c r="B923" s="133" t="s">
        <v>207</v>
      </c>
      <c r="C923" s="212"/>
      <c r="D923" s="220"/>
      <c r="E923" s="220"/>
      <c r="F923" s="220"/>
      <c r="G923" s="220"/>
      <c r="H923" s="221"/>
      <c r="I923" s="107"/>
      <c r="J923" t="str">
        <f>LEFT(D923,1)</f>
        <v/>
      </c>
    </row>
    <row r="924" spans="2:11" ht="15.75" hidden="1" customHeight="1" outlineLevel="2" x14ac:dyDescent="0.25">
      <c r="B924" s="133" t="s">
        <v>1253</v>
      </c>
      <c r="C924" s="212"/>
      <c r="D924" s="208" t="str">
        <f>$D$195</f>
        <v>Nevypĺňa sa, automaticky generované.</v>
      </c>
      <c r="E924" s="208"/>
      <c r="F924" s="208"/>
      <c r="G924" s="208"/>
      <c r="H924" s="209"/>
      <c r="I924" s="107"/>
      <c r="J924"/>
    </row>
    <row r="925" spans="2:11" ht="15.75" hidden="1" customHeight="1" outlineLevel="2" x14ac:dyDescent="0.25">
      <c r="B925" s="133" t="s">
        <v>208</v>
      </c>
      <c r="C925" s="212"/>
      <c r="D925" s="220"/>
      <c r="E925" s="220"/>
      <c r="F925" s="220"/>
      <c r="G925" s="220"/>
      <c r="H925" s="221"/>
      <c r="I925" s="107"/>
      <c r="J925" t="str">
        <f>LEFT(D925,1)</f>
        <v/>
      </c>
      <c r="K925" s="29" t="str">
        <f>IF(D925="","",IF(J925=J923,"","Projektová aktivita nespadá pod zvolený typ aktivity (rovnaké začiatočné písmená)"))</f>
        <v/>
      </c>
    </row>
    <row r="926" spans="2:11" ht="15.75" hidden="1" customHeight="1" outlineLevel="2" x14ac:dyDescent="0.25">
      <c r="B926" s="261" t="s">
        <v>49</v>
      </c>
      <c r="C926" s="262"/>
      <c r="D926" s="263"/>
      <c r="E926" s="264"/>
      <c r="F926" s="264"/>
      <c r="G926" s="264"/>
      <c r="H926" s="265"/>
      <c r="I926" s="107"/>
      <c r="J926" s="107"/>
    </row>
    <row r="927" spans="2:11" ht="15.75" hidden="1" customHeight="1" outlineLevel="2" x14ac:dyDescent="0.25">
      <c r="B927" s="261" t="s">
        <v>1308</v>
      </c>
      <c r="C927" s="262"/>
      <c r="D927" s="266" t="str">
        <f>IF(D925="","",LOOKUP(D925,Čiselník2!$E$3:$E$481,Čiselník2!$F$3:$F$481))</f>
        <v/>
      </c>
      <c r="E927" s="267"/>
      <c r="F927" s="267"/>
      <c r="G927" s="267"/>
      <c r="H927" s="268"/>
      <c r="I927" s="107"/>
      <c r="J927" s="107"/>
    </row>
    <row r="928" spans="2:11" ht="15.75" hidden="1" customHeight="1" outlineLevel="2" x14ac:dyDescent="0.25">
      <c r="B928" s="133" t="s">
        <v>1296</v>
      </c>
      <c r="C928" s="212"/>
      <c r="D928" s="125"/>
      <c r="E928" s="126"/>
      <c r="F928" s="126"/>
      <c r="G928" s="126"/>
      <c r="H928" s="127"/>
      <c r="I928" s="107"/>
      <c r="J928" s="107"/>
    </row>
    <row r="929" spans="2:11" ht="15.75" hidden="1" customHeight="1" outlineLevel="2" x14ac:dyDescent="0.25">
      <c r="B929" s="133" t="s">
        <v>1297</v>
      </c>
      <c r="C929" s="212"/>
      <c r="D929" s="269"/>
      <c r="E929" s="269"/>
      <c r="F929" s="269"/>
      <c r="G929" s="269"/>
      <c r="H929" s="270"/>
      <c r="I929" s="107"/>
      <c r="J929" s="107"/>
    </row>
    <row r="930" spans="2:11" ht="15.75" hidden="1" customHeight="1" outlineLevel="2" x14ac:dyDescent="0.25">
      <c r="B930" s="133" t="s">
        <v>1254</v>
      </c>
      <c r="C930" s="212"/>
      <c r="D930" s="269"/>
      <c r="E930" s="269"/>
      <c r="F930" s="269"/>
      <c r="G930" s="269"/>
      <c r="H930" s="270"/>
      <c r="I930" s="107"/>
      <c r="J930" s="107"/>
    </row>
    <row r="931" spans="2:11" ht="15.75" hidden="1" customHeight="1" outlineLevel="2" x14ac:dyDescent="0.25">
      <c r="B931" s="133" t="s">
        <v>1255</v>
      </c>
      <c r="C931" s="212"/>
      <c r="D931" s="269"/>
      <c r="E931" s="269"/>
      <c r="F931" s="269"/>
      <c r="G931" s="269"/>
      <c r="H931" s="270"/>
      <c r="I931" s="107"/>
      <c r="J931" s="107"/>
    </row>
    <row r="932" spans="2:11" ht="15.75" hidden="1" customHeight="1" outlineLevel="1" collapsed="1" x14ac:dyDescent="0.25">
      <c r="B932" s="145"/>
      <c r="C932" s="204"/>
      <c r="D932" s="204"/>
      <c r="E932" s="204"/>
      <c r="F932" s="204"/>
      <c r="G932" s="204"/>
      <c r="H932" s="205"/>
      <c r="I932" s="107"/>
      <c r="J932" s="107"/>
    </row>
    <row r="933" spans="2:11" ht="15.75" hidden="1" customHeight="1" outlineLevel="2" x14ac:dyDescent="0.25">
      <c r="B933" s="133" t="s">
        <v>48</v>
      </c>
      <c r="C933" s="212"/>
      <c r="D933" s="208" t="str">
        <f>IF($D$155="","potrebné vyplniť v bode 1.5",$D$155)</f>
        <v>potrebné vyplniť v bode 1.5</v>
      </c>
      <c r="E933" s="208"/>
      <c r="F933" s="208"/>
      <c r="G933" s="208"/>
      <c r="H933" s="209"/>
      <c r="I933" s="107"/>
      <c r="J933" s="107"/>
    </row>
    <row r="934" spans="2:11" ht="15.75" hidden="1" customHeight="1" outlineLevel="2" x14ac:dyDescent="0.25">
      <c r="B934" s="133" t="s">
        <v>207</v>
      </c>
      <c r="C934" s="212"/>
      <c r="D934" s="220"/>
      <c r="E934" s="220"/>
      <c r="F934" s="220"/>
      <c r="G934" s="220"/>
      <c r="H934" s="221"/>
      <c r="I934" s="107"/>
      <c r="J934" t="str">
        <f>LEFT(D934,1)</f>
        <v/>
      </c>
    </row>
    <row r="935" spans="2:11" ht="15.75" hidden="1" customHeight="1" outlineLevel="2" x14ac:dyDescent="0.25">
      <c r="B935" s="133" t="s">
        <v>1253</v>
      </c>
      <c r="C935" s="212"/>
      <c r="D935" s="208" t="str">
        <f>$D$195</f>
        <v>Nevypĺňa sa, automaticky generované.</v>
      </c>
      <c r="E935" s="208"/>
      <c r="F935" s="208"/>
      <c r="G935" s="208"/>
      <c r="H935" s="209"/>
      <c r="I935" s="107"/>
      <c r="J935"/>
    </row>
    <row r="936" spans="2:11" ht="15.75" hidden="1" customHeight="1" outlineLevel="2" x14ac:dyDescent="0.25">
      <c r="B936" s="133" t="s">
        <v>208</v>
      </c>
      <c r="C936" s="212"/>
      <c r="D936" s="220"/>
      <c r="E936" s="220"/>
      <c r="F936" s="220"/>
      <c r="G936" s="220"/>
      <c r="H936" s="221"/>
      <c r="I936" s="107"/>
      <c r="J936" t="str">
        <f>LEFT(D936,1)</f>
        <v/>
      </c>
      <c r="K936" s="29" t="str">
        <f>IF(D936="","",IF(J936=J934,"","Projektová aktivita nespadá pod zvolený typ aktivity (rovnaké začiatočné písmená)"))</f>
        <v/>
      </c>
    </row>
    <row r="937" spans="2:11" ht="15.75" hidden="1" customHeight="1" outlineLevel="2" x14ac:dyDescent="0.25">
      <c r="B937" s="261" t="s">
        <v>49</v>
      </c>
      <c r="C937" s="262"/>
      <c r="D937" s="263"/>
      <c r="E937" s="264"/>
      <c r="F937" s="264"/>
      <c r="G937" s="264"/>
      <c r="H937" s="265"/>
      <c r="I937" s="107"/>
      <c r="J937" s="107"/>
    </row>
    <row r="938" spans="2:11" ht="15.75" hidden="1" customHeight="1" outlineLevel="2" x14ac:dyDescent="0.25">
      <c r="B938" s="261" t="s">
        <v>1308</v>
      </c>
      <c r="C938" s="262"/>
      <c r="D938" s="266" t="str">
        <f>IF(D936="","",LOOKUP(D936,Čiselník2!$E$3:$E$481,Čiselník2!$F$3:$F$481))</f>
        <v/>
      </c>
      <c r="E938" s="267"/>
      <c r="F938" s="267"/>
      <c r="G938" s="267"/>
      <c r="H938" s="268"/>
      <c r="I938" s="107"/>
      <c r="J938" s="107"/>
    </row>
    <row r="939" spans="2:11" ht="15.75" hidden="1" customHeight="1" outlineLevel="2" x14ac:dyDescent="0.25">
      <c r="B939" s="133" t="s">
        <v>1296</v>
      </c>
      <c r="C939" s="212"/>
      <c r="D939" s="125"/>
      <c r="E939" s="126"/>
      <c r="F939" s="126"/>
      <c r="G939" s="126"/>
      <c r="H939" s="127"/>
      <c r="I939" s="107"/>
      <c r="J939" s="107"/>
    </row>
    <row r="940" spans="2:11" ht="15.75" hidden="1" customHeight="1" outlineLevel="2" x14ac:dyDescent="0.25">
      <c r="B940" s="133" t="s">
        <v>1297</v>
      </c>
      <c r="C940" s="212"/>
      <c r="D940" s="269"/>
      <c r="E940" s="269"/>
      <c r="F940" s="269"/>
      <c r="G940" s="269"/>
      <c r="H940" s="270"/>
      <c r="I940" s="107"/>
      <c r="J940" s="107"/>
    </row>
    <row r="941" spans="2:11" ht="15.75" hidden="1" customHeight="1" outlineLevel="2" x14ac:dyDescent="0.25">
      <c r="B941" s="133" t="s">
        <v>1254</v>
      </c>
      <c r="C941" s="212"/>
      <c r="D941" s="269"/>
      <c r="E941" s="269"/>
      <c r="F941" s="269"/>
      <c r="G941" s="269"/>
      <c r="H941" s="270"/>
      <c r="I941" s="107"/>
      <c r="J941" s="107"/>
    </row>
    <row r="942" spans="2:11" ht="15.75" hidden="1" customHeight="1" outlineLevel="2" x14ac:dyDescent="0.25">
      <c r="B942" s="133" t="s">
        <v>1255</v>
      </c>
      <c r="C942" s="212"/>
      <c r="D942" s="269"/>
      <c r="E942" s="269"/>
      <c r="F942" s="269"/>
      <c r="G942" s="269"/>
      <c r="H942" s="270"/>
      <c r="I942" s="107"/>
      <c r="J942" s="107"/>
    </row>
    <row r="943" spans="2:11" ht="15.75" hidden="1" customHeight="1" outlineLevel="1" collapsed="1" x14ac:dyDescent="0.25">
      <c r="B943" s="145"/>
      <c r="C943" s="204"/>
      <c r="D943" s="204"/>
      <c r="E943" s="204"/>
      <c r="F943" s="204"/>
      <c r="G943" s="204"/>
      <c r="H943" s="205"/>
      <c r="I943" s="107"/>
      <c r="J943" s="107"/>
    </row>
    <row r="944" spans="2:11" ht="15.75" hidden="1" customHeight="1" outlineLevel="2" x14ac:dyDescent="0.25">
      <c r="B944" s="133" t="s">
        <v>48</v>
      </c>
      <c r="C944" s="212"/>
      <c r="D944" s="208" t="str">
        <f>IF($D$155="","potrebné vyplniť v bode 1.5",$D$155)</f>
        <v>potrebné vyplniť v bode 1.5</v>
      </c>
      <c r="E944" s="208"/>
      <c r="F944" s="208"/>
      <c r="G944" s="208"/>
      <c r="H944" s="209"/>
      <c r="I944" s="107"/>
      <c r="J944" s="107"/>
    </row>
    <row r="945" spans="2:11" ht="15.75" hidden="1" customHeight="1" outlineLevel="2" x14ac:dyDescent="0.25">
      <c r="B945" s="133" t="s">
        <v>207</v>
      </c>
      <c r="C945" s="212"/>
      <c r="D945" s="220"/>
      <c r="E945" s="220"/>
      <c r="F945" s="220"/>
      <c r="G945" s="220"/>
      <c r="H945" s="221"/>
      <c r="I945" s="107"/>
      <c r="J945" t="str">
        <f>LEFT(D945,1)</f>
        <v/>
      </c>
    </row>
    <row r="946" spans="2:11" ht="15.75" hidden="1" customHeight="1" outlineLevel="2" x14ac:dyDescent="0.25">
      <c r="B946" s="133" t="s">
        <v>1253</v>
      </c>
      <c r="C946" s="212"/>
      <c r="D946" s="208" t="str">
        <f>$D$195</f>
        <v>Nevypĺňa sa, automaticky generované.</v>
      </c>
      <c r="E946" s="208"/>
      <c r="F946" s="208"/>
      <c r="G946" s="208"/>
      <c r="H946" s="209"/>
      <c r="I946" s="107"/>
      <c r="J946"/>
    </row>
    <row r="947" spans="2:11" ht="15.75" hidden="1" customHeight="1" outlineLevel="2" x14ac:dyDescent="0.25">
      <c r="B947" s="133" t="s">
        <v>208</v>
      </c>
      <c r="C947" s="212"/>
      <c r="D947" s="220"/>
      <c r="E947" s="220"/>
      <c r="F947" s="220"/>
      <c r="G947" s="220"/>
      <c r="H947" s="221"/>
      <c r="I947" s="107"/>
      <c r="J947" t="str">
        <f>LEFT(D947,1)</f>
        <v/>
      </c>
      <c r="K947" s="29" t="str">
        <f>IF(D947="","",IF(J947=J945,"","Projektová aktivita nespadá pod zvolený typ aktivity (rovnaké začiatočné písmená)"))</f>
        <v/>
      </c>
    </row>
    <row r="948" spans="2:11" ht="15.75" hidden="1" customHeight="1" outlineLevel="2" x14ac:dyDescent="0.25">
      <c r="B948" s="261" t="s">
        <v>49</v>
      </c>
      <c r="C948" s="262"/>
      <c r="D948" s="263"/>
      <c r="E948" s="264"/>
      <c r="F948" s="264"/>
      <c r="G948" s="264"/>
      <c r="H948" s="265"/>
      <c r="I948" s="107"/>
      <c r="J948" s="107"/>
    </row>
    <row r="949" spans="2:11" ht="15.75" hidden="1" customHeight="1" outlineLevel="2" x14ac:dyDescent="0.25">
      <c r="B949" s="261" t="s">
        <v>1308</v>
      </c>
      <c r="C949" s="262"/>
      <c r="D949" s="266" t="str">
        <f>IF(D947="","",LOOKUP(D947,Čiselník2!$E$3:$E$481,Čiselník2!$F$3:$F$481))</f>
        <v/>
      </c>
      <c r="E949" s="267"/>
      <c r="F949" s="267"/>
      <c r="G949" s="267"/>
      <c r="H949" s="268"/>
      <c r="I949" s="107"/>
      <c r="J949" s="107"/>
    </row>
    <row r="950" spans="2:11" ht="15.75" hidden="1" customHeight="1" outlineLevel="2" x14ac:dyDescent="0.25">
      <c r="B950" s="133" t="s">
        <v>1296</v>
      </c>
      <c r="C950" s="212"/>
      <c r="D950" s="125"/>
      <c r="E950" s="126"/>
      <c r="F950" s="126"/>
      <c r="G950" s="126"/>
      <c r="H950" s="127"/>
      <c r="I950" s="107"/>
      <c r="J950" s="107"/>
    </row>
    <row r="951" spans="2:11" ht="15.75" hidden="1" customHeight="1" outlineLevel="2" x14ac:dyDescent="0.25">
      <c r="B951" s="133" t="s">
        <v>1297</v>
      </c>
      <c r="C951" s="212"/>
      <c r="D951" s="269"/>
      <c r="E951" s="269"/>
      <c r="F951" s="269"/>
      <c r="G951" s="269"/>
      <c r="H951" s="270"/>
      <c r="I951" s="107"/>
      <c r="J951" s="107"/>
    </row>
    <row r="952" spans="2:11" ht="15.75" hidden="1" customHeight="1" outlineLevel="2" x14ac:dyDescent="0.25">
      <c r="B952" s="133" t="s">
        <v>1254</v>
      </c>
      <c r="C952" s="212"/>
      <c r="D952" s="269"/>
      <c r="E952" s="269"/>
      <c r="F952" s="269"/>
      <c r="G952" s="269"/>
      <c r="H952" s="270"/>
      <c r="I952" s="107"/>
      <c r="J952" s="107"/>
    </row>
    <row r="953" spans="2:11" ht="15.75" hidden="1" customHeight="1" outlineLevel="2" x14ac:dyDescent="0.25">
      <c r="B953" s="133" t="s">
        <v>1255</v>
      </c>
      <c r="C953" s="212"/>
      <c r="D953" s="269"/>
      <c r="E953" s="269"/>
      <c r="F953" s="269"/>
      <c r="G953" s="269"/>
      <c r="H953" s="270"/>
      <c r="I953" s="107"/>
      <c r="J953" s="107"/>
    </row>
    <row r="954" spans="2:11" ht="15.75" hidden="1" customHeight="1" outlineLevel="1" collapsed="1" x14ac:dyDescent="0.25">
      <c r="B954" s="145"/>
      <c r="C954" s="204"/>
      <c r="D954" s="204"/>
      <c r="E954" s="204"/>
      <c r="F954" s="204"/>
      <c r="G954" s="204"/>
      <c r="H954" s="205"/>
      <c r="I954" s="107"/>
      <c r="J954" s="107"/>
    </row>
    <row r="955" spans="2:11" ht="15.75" hidden="1" customHeight="1" outlineLevel="2" x14ac:dyDescent="0.25">
      <c r="B955" s="133" t="s">
        <v>48</v>
      </c>
      <c r="C955" s="212"/>
      <c r="D955" s="208" t="str">
        <f>IF($D$155="","potrebné vyplniť v bode 1.5",$D$155)</f>
        <v>potrebné vyplniť v bode 1.5</v>
      </c>
      <c r="E955" s="208"/>
      <c r="F955" s="208"/>
      <c r="G955" s="208"/>
      <c r="H955" s="209"/>
      <c r="I955" s="107"/>
      <c r="J955" s="107"/>
    </row>
    <row r="956" spans="2:11" ht="15.75" hidden="1" customHeight="1" outlineLevel="2" x14ac:dyDescent="0.25">
      <c r="B956" s="133" t="s">
        <v>207</v>
      </c>
      <c r="C956" s="212"/>
      <c r="D956" s="220"/>
      <c r="E956" s="220"/>
      <c r="F956" s="220"/>
      <c r="G956" s="220"/>
      <c r="H956" s="221"/>
      <c r="I956" s="107"/>
      <c r="J956" t="str">
        <f>LEFT(D956,1)</f>
        <v/>
      </c>
    </row>
    <row r="957" spans="2:11" ht="15.75" hidden="1" customHeight="1" outlineLevel="2" x14ac:dyDescent="0.25">
      <c r="B957" s="133" t="s">
        <v>1253</v>
      </c>
      <c r="C957" s="212"/>
      <c r="D957" s="208" t="str">
        <f>$D$195</f>
        <v>Nevypĺňa sa, automaticky generované.</v>
      </c>
      <c r="E957" s="208"/>
      <c r="F957" s="208"/>
      <c r="G957" s="208"/>
      <c r="H957" s="209"/>
      <c r="I957" s="107"/>
      <c r="J957"/>
    </row>
    <row r="958" spans="2:11" ht="15.75" hidden="1" customHeight="1" outlineLevel="2" x14ac:dyDescent="0.25">
      <c r="B958" s="133" t="s">
        <v>208</v>
      </c>
      <c r="C958" s="212"/>
      <c r="D958" s="220"/>
      <c r="E958" s="220"/>
      <c r="F958" s="220"/>
      <c r="G958" s="220"/>
      <c r="H958" s="221"/>
      <c r="I958" s="107"/>
      <c r="J958" t="str">
        <f>LEFT(D958,1)</f>
        <v/>
      </c>
      <c r="K958" s="29" t="str">
        <f>IF(D958="","",IF(J958=J956,"","Projektová aktivita nespadá pod zvolený typ aktivity (rovnaké začiatočné písmená)"))</f>
        <v/>
      </c>
    </row>
    <row r="959" spans="2:11" ht="15.75" hidden="1" customHeight="1" outlineLevel="2" x14ac:dyDescent="0.25">
      <c r="B959" s="261" t="s">
        <v>49</v>
      </c>
      <c r="C959" s="262"/>
      <c r="D959" s="263"/>
      <c r="E959" s="264"/>
      <c r="F959" s="264"/>
      <c r="G959" s="264"/>
      <c r="H959" s="265"/>
      <c r="I959" s="107"/>
      <c r="J959" s="107"/>
    </row>
    <row r="960" spans="2:11" ht="15.75" hidden="1" customHeight="1" outlineLevel="2" x14ac:dyDescent="0.25">
      <c r="B960" s="261" t="s">
        <v>1308</v>
      </c>
      <c r="C960" s="262"/>
      <c r="D960" s="266" t="str">
        <f>IF(D958="","",LOOKUP(D958,Čiselník2!$E$3:$E$481,Čiselník2!$F$3:$F$481))</f>
        <v/>
      </c>
      <c r="E960" s="267"/>
      <c r="F960" s="267"/>
      <c r="G960" s="267"/>
      <c r="H960" s="268"/>
      <c r="I960" s="107"/>
      <c r="J960" s="107"/>
    </row>
    <row r="961" spans="2:11" ht="15.75" hidden="1" customHeight="1" outlineLevel="2" x14ac:dyDescent="0.25">
      <c r="B961" s="133" t="s">
        <v>1296</v>
      </c>
      <c r="C961" s="212"/>
      <c r="D961" s="125"/>
      <c r="E961" s="126"/>
      <c r="F961" s="126"/>
      <c r="G961" s="126"/>
      <c r="H961" s="127"/>
      <c r="I961" s="107"/>
      <c r="J961" s="107"/>
    </row>
    <row r="962" spans="2:11" ht="15.75" hidden="1" customHeight="1" outlineLevel="2" x14ac:dyDescent="0.25">
      <c r="B962" s="133" t="s">
        <v>1297</v>
      </c>
      <c r="C962" s="212"/>
      <c r="D962" s="269"/>
      <c r="E962" s="269"/>
      <c r="F962" s="269"/>
      <c r="G962" s="269"/>
      <c r="H962" s="270"/>
      <c r="I962" s="107"/>
      <c r="J962" s="107"/>
    </row>
    <row r="963" spans="2:11" ht="15.75" hidden="1" customHeight="1" outlineLevel="2" x14ac:dyDescent="0.25">
      <c r="B963" s="133" t="s">
        <v>1254</v>
      </c>
      <c r="C963" s="212"/>
      <c r="D963" s="269"/>
      <c r="E963" s="269"/>
      <c r="F963" s="269"/>
      <c r="G963" s="269"/>
      <c r="H963" s="270"/>
      <c r="I963" s="107"/>
      <c r="J963" s="107"/>
    </row>
    <row r="964" spans="2:11" ht="15.75" hidden="1" customHeight="1" outlineLevel="2" x14ac:dyDescent="0.25">
      <c r="B964" s="133" t="s">
        <v>1255</v>
      </c>
      <c r="C964" s="212"/>
      <c r="D964" s="269"/>
      <c r="E964" s="269"/>
      <c r="F964" s="269"/>
      <c r="G964" s="269"/>
      <c r="H964" s="270"/>
      <c r="I964" s="107"/>
      <c r="J964" s="107"/>
    </row>
    <row r="965" spans="2:11" ht="15.75" hidden="1" customHeight="1" outlineLevel="1" collapsed="1" x14ac:dyDescent="0.25">
      <c r="B965" s="145"/>
      <c r="C965" s="204"/>
      <c r="D965" s="204"/>
      <c r="E965" s="204"/>
      <c r="F965" s="204"/>
      <c r="G965" s="204"/>
      <c r="H965" s="205"/>
      <c r="I965" s="107"/>
      <c r="J965" s="107"/>
    </row>
    <row r="966" spans="2:11" ht="15.75" hidden="1" customHeight="1" outlineLevel="2" x14ac:dyDescent="0.25">
      <c r="B966" s="133" t="s">
        <v>48</v>
      </c>
      <c r="C966" s="212"/>
      <c r="D966" s="208" t="str">
        <f>IF($D$155="","potrebné vyplniť v bode 1.5",$D$155)</f>
        <v>potrebné vyplniť v bode 1.5</v>
      </c>
      <c r="E966" s="208"/>
      <c r="F966" s="208"/>
      <c r="G966" s="208"/>
      <c r="H966" s="209"/>
      <c r="I966" s="107"/>
      <c r="J966" s="107"/>
    </row>
    <row r="967" spans="2:11" ht="15.75" hidden="1" customHeight="1" outlineLevel="2" x14ac:dyDescent="0.25">
      <c r="B967" s="133" t="s">
        <v>207</v>
      </c>
      <c r="C967" s="212"/>
      <c r="D967" s="220"/>
      <c r="E967" s="220"/>
      <c r="F967" s="220"/>
      <c r="G967" s="220"/>
      <c r="H967" s="221"/>
      <c r="I967" s="107"/>
      <c r="J967" t="str">
        <f>LEFT(D967,1)</f>
        <v/>
      </c>
    </row>
    <row r="968" spans="2:11" ht="15.75" hidden="1" customHeight="1" outlineLevel="2" x14ac:dyDescent="0.25">
      <c r="B968" s="133" t="s">
        <v>1253</v>
      </c>
      <c r="C968" s="212"/>
      <c r="D968" s="208" t="str">
        <f>$D$195</f>
        <v>Nevypĺňa sa, automaticky generované.</v>
      </c>
      <c r="E968" s="208"/>
      <c r="F968" s="208"/>
      <c r="G968" s="208"/>
      <c r="H968" s="209"/>
      <c r="I968" s="107"/>
      <c r="J968"/>
    </row>
    <row r="969" spans="2:11" ht="15.75" hidden="1" customHeight="1" outlineLevel="2" x14ac:dyDescent="0.25">
      <c r="B969" s="133" t="s">
        <v>208</v>
      </c>
      <c r="C969" s="212"/>
      <c r="D969" s="220"/>
      <c r="E969" s="220"/>
      <c r="F969" s="220"/>
      <c r="G969" s="220"/>
      <c r="H969" s="221"/>
      <c r="I969" s="107"/>
      <c r="J969" t="str">
        <f>LEFT(D969,1)</f>
        <v/>
      </c>
      <c r="K969" s="29" t="str">
        <f>IF(D969="","",IF(J969=J967,"","Projektová aktivita nespadá pod zvolený typ aktivity (rovnaké začiatočné písmená)"))</f>
        <v/>
      </c>
    </row>
    <row r="970" spans="2:11" ht="15.75" hidden="1" customHeight="1" outlineLevel="2" x14ac:dyDescent="0.25">
      <c r="B970" s="261" t="s">
        <v>49</v>
      </c>
      <c r="C970" s="262"/>
      <c r="D970" s="263"/>
      <c r="E970" s="264"/>
      <c r="F970" s="264"/>
      <c r="G970" s="264"/>
      <c r="H970" s="265"/>
      <c r="I970" s="107"/>
      <c r="J970" s="107"/>
    </row>
    <row r="971" spans="2:11" ht="15.75" hidden="1" customHeight="1" outlineLevel="2" x14ac:dyDescent="0.25">
      <c r="B971" s="261" t="s">
        <v>1308</v>
      </c>
      <c r="C971" s="262"/>
      <c r="D971" s="266" t="str">
        <f>IF(D969="","",LOOKUP(D969,Čiselník2!$E$3:$E$481,Čiselník2!$F$3:$F$481))</f>
        <v/>
      </c>
      <c r="E971" s="267"/>
      <c r="F971" s="267"/>
      <c r="G971" s="267"/>
      <c r="H971" s="268"/>
      <c r="I971" s="107"/>
      <c r="J971" s="107"/>
    </row>
    <row r="972" spans="2:11" ht="15.75" hidden="1" customHeight="1" outlineLevel="2" x14ac:dyDescent="0.25">
      <c r="B972" s="133" t="s">
        <v>1296</v>
      </c>
      <c r="C972" s="212"/>
      <c r="D972" s="125"/>
      <c r="E972" s="126"/>
      <c r="F972" s="126"/>
      <c r="G972" s="126"/>
      <c r="H972" s="127"/>
      <c r="I972" s="107"/>
      <c r="J972" s="107"/>
    </row>
    <row r="973" spans="2:11" ht="15.75" hidden="1" customHeight="1" outlineLevel="2" x14ac:dyDescent="0.25">
      <c r="B973" s="133" t="s">
        <v>1297</v>
      </c>
      <c r="C973" s="212"/>
      <c r="D973" s="269"/>
      <c r="E973" s="269"/>
      <c r="F973" s="269"/>
      <c r="G973" s="269"/>
      <c r="H973" s="270"/>
      <c r="I973" s="107"/>
      <c r="J973" s="107"/>
    </row>
    <row r="974" spans="2:11" ht="15.75" hidden="1" customHeight="1" outlineLevel="2" x14ac:dyDescent="0.25">
      <c r="B974" s="133" t="s">
        <v>1254</v>
      </c>
      <c r="C974" s="212"/>
      <c r="D974" s="269"/>
      <c r="E974" s="269"/>
      <c r="F974" s="269"/>
      <c r="G974" s="269"/>
      <c r="H974" s="270"/>
      <c r="I974" s="107"/>
      <c r="J974" s="107"/>
    </row>
    <row r="975" spans="2:11" ht="15.75" hidden="1" customHeight="1" outlineLevel="2" x14ac:dyDescent="0.25">
      <c r="B975" s="133" t="s">
        <v>1255</v>
      </c>
      <c r="C975" s="212"/>
      <c r="D975" s="269"/>
      <c r="E975" s="269"/>
      <c r="F975" s="269"/>
      <c r="G975" s="269"/>
      <c r="H975" s="270"/>
      <c r="I975" s="107"/>
      <c r="J975" s="107"/>
    </row>
    <row r="976" spans="2:11" ht="15.75" hidden="1" customHeight="1" outlineLevel="1" collapsed="1" x14ac:dyDescent="0.25">
      <c r="B976" s="145"/>
      <c r="C976" s="204"/>
      <c r="D976" s="204"/>
      <c r="E976" s="204"/>
      <c r="F976" s="204"/>
      <c r="G976" s="204"/>
      <c r="H976" s="205"/>
      <c r="I976" s="107"/>
      <c r="J976" s="107"/>
    </row>
    <row r="977" spans="2:11" ht="15.75" hidden="1" customHeight="1" outlineLevel="2" x14ac:dyDescent="0.25">
      <c r="B977" s="133" t="s">
        <v>48</v>
      </c>
      <c r="C977" s="212"/>
      <c r="D977" s="208" t="str">
        <f>IF($D$155="","potrebné vyplniť v bode 1.5",$D$155)</f>
        <v>potrebné vyplniť v bode 1.5</v>
      </c>
      <c r="E977" s="208"/>
      <c r="F977" s="208"/>
      <c r="G977" s="208"/>
      <c r="H977" s="209"/>
      <c r="I977" s="107"/>
      <c r="J977" s="107"/>
    </row>
    <row r="978" spans="2:11" ht="15.75" hidden="1" customHeight="1" outlineLevel="2" x14ac:dyDescent="0.25">
      <c r="B978" s="133" t="s">
        <v>207</v>
      </c>
      <c r="C978" s="212"/>
      <c r="D978" s="220"/>
      <c r="E978" s="220"/>
      <c r="F978" s="220"/>
      <c r="G978" s="220"/>
      <c r="H978" s="221"/>
      <c r="I978" s="107"/>
      <c r="J978" t="str">
        <f>LEFT(D978,1)</f>
        <v/>
      </c>
    </row>
    <row r="979" spans="2:11" ht="15.75" hidden="1" customHeight="1" outlineLevel="2" x14ac:dyDescent="0.25">
      <c r="B979" s="133" t="s">
        <v>1253</v>
      </c>
      <c r="C979" s="212"/>
      <c r="D979" s="208" t="str">
        <f>$D$195</f>
        <v>Nevypĺňa sa, automaticky generované.</v>
      </c>
      <c r="E979" s="208"/>
      <c r="F979" s="208"/>
      <c r="G979" s="208"/>
      <c r="H979" s="209"/>
      <c r="I979" s="107"/>
      <c r="J979"/>
    </row>
    <row r="980" spans="2:11" ht="15.75" hidden="1" customHeight="1" outlineLevel="2" x14ac:dyDescent="0.25">
      <c r="B980" s="133" t="s">
        <v>208</v>
      </c>
      <c r="C980" s="212"/>
      <c r="D980" s="220"/>
      <c r="E980" s="220"/>
      <c r="F980" s="220"/>
      <c r="G980" s="220"/>
      <c r="H980" s="221"/>
      <c r="I980" s="107"/>
      <c r="J980" t="str">
        <f>LEFT(D980,1)</f>
        <v/>
      </c>
      <c r="K980" s="29" t="str">
        <f>IF(D980="","",IF(J980=J978,"","Projektová aktivita nespadá pod zvolený typ aktivity (rovnaké začiatočné písmená)"))</f>
        <v/>
      </c>
    </row>
    <row r="981" spans="2:11" ht="15.75" hidden="1" customHeight="1" outlineLevel="2" x14ac:dyDescent="0.25">
      <c r="B981" s="261" t="s">
        <v>49</v>
      </c>
      <c r="C981" s="262"/>
      <c r="D981" s="263"/>
      <c r="E981" s="264"/>
      <c r="F981" s="264"/>
      <c r="G981" s="264"/>
      <c r="H981" s="265"/>
      <c r="I981" s="107"/>
      <c r="J981" s="107"/>
    </row>
    <row r="982" spans="2:11" ht="15.75" hidden="1" customHeight="1" outlineLevel="2" x14ac:dyDescent="0.25">
      <c r="B982" s="261" t="s">
        <v>1308</v>
      </c>
      <c r="C982" s="262"/>
      <c r="D982" s="266" t="str">
        <f>IF(D980="","",LOOKUP(D980,Čiselník2!$E$3:$E$481,Čiselník2!$F$3:$F$481))</f>
        <v/>
      </c>
      <c r="E982" s="267"/>
      <c r="F982" s="267"/>
      <c r="G982" s="267"/>
      <c r="H982" s="268"/>
      <c r="I982" s="107"/>
      <c r="J982" s="107"/>
    </row>
    <row r="983" spans="2:11" ht="15.75" hidden="1" customHeight="1" outlineLevel="2" x14ac:dyDescent="0.25">
      <c r="B983" s="133" t="s">
        <v>1296</v>
      </c>
      <c r="C983" s="212"/>
      <c r="D983" s="125"/>
      <c r="E983" s="126"/>
      <c r="F983" s="126"/>
      <c r="G983" s="126"/>
      <c r="H983" s="127"/>
      <c r="I983" s="107"/>
      <c r="J983" s="107"/>
    </row>
    <row r="984" spans="2:11" ht="15.75" hidden="1" customHeight="1" outlineLevel="2" x14ac:dyDescent="0.25">
      <c r="B984" s="133" t="s">
        <v>1297</v>
      </c>
      <c r="C984" s="212"/>
      <c r="D984" s="269"/>
      <c r="E984" s="269"/>
      <c r="F984" s="269"/>
      <c r="G984" s="269"/>
      <c r="H984" s="270"/>
      <c r="I984" s="107"/>
      <c r="J984" s="107"/>
    </row>
    <row r="985" spans="2:11" ht="15.75" hidden="1" customHeight="1" outlineLevel="2" x14ac:dyDescent="0.25">
      <c r="B985" s="133" t="s">
        <v>1254</v>
      </c>
      <c r="C985" s="212"/>
      <c r="D985" s="269"/>
      <c r="E985" s="269"/>
      <c r="F985" s="269"/>
      <c r="G985" s="269"/>
      <c r="H985" s="270"/>
      <c r="I985" s="107"/>
      <c r="J985" s="107"/>
    </row>
    <row r="986" spans="2:11" ht="15.75" hidden="1" customHeight="1" outlineLevel="2" x14ac:dyDescent="0.25">
      <c r="B986" s="133" t="s">
        <v>1255</v>
      </c>
      <c r="C986" s="212"/>
      <c r="D986" s="269"/>
      <c r="E986" s="269"/>
      <c r="F986" s="269"/>
      <c r="G986" s="269"/>
      <c r="H986" s="270"/>
      <c r="I986" s="107"/>
      <c r="J986" s="107"/>
    </row>
    <row r="987" spans="2:11" ht="15.75" hidden="1" customHeight="1" outlineLevel="1" collapsed="1" x14ac:dyDescent="0.25">
      <c r="B987" s="145"/>
      <c r="C987" s="204"/>
      <c r="D987" s="204"/>
      <c r="E987" s="204"/>
      <c r="F987" s="204"/>
      <c r="G987" s="204"/>
      <c r="H987" s="205"/>
      <c r="I987" s="27"/>
      <c r="J987" s="27"/>
    </row>
    <row r="988" spans="2:11" ht="15.75" hidden="1" customHeight="1" outlineLevel="2" x14ac:dyDescent="0.25">
      <c r="B988" s="133" t="s">
        <v>48</v>
      </c>
      <c r="C988" s="212"/>
      <c r="D988" s="208" t="str">
        <f>IF($D$155="","potrebné vyplniť v bode 1.5",$D$155)</f>
        <v>potrebné vyplniť v bode 1.5</v>
      </c>
      <c r="E988" s="208"/>
      <c r="F988" s="208"/>
      <c r="G988" s="208"/>
      <c r="H988" s="209"/>
      <c r="I988" s="27"/>
      <c r="J988" s="27"/>
    </row>
    <row r="989" spans="2:11" ht="15.75" hidden="1" customHeight="1" outlineLevel="2" x14ac:dyDescent="0.25">
      <c r="B989" s="133" t="s">
        <v>207</v>
      </c>
      <c r="C989" s="212"/>
      <c r="D989" s="220"/>
      <c r="E989" s="220"/>
      <c r="F989" s="220"/>
      <c r="G989" s="220"/>
      <c r="H989" s="221"/>
      <c r="I989" s="27"/>
      <c r="J989" t="str">
        <f>LEFT(D989,1)</f>
        <v/>
      </c>
    </row>
    <row r="990" spans="2:11" ht="15.75" hidden="1" customHeight="1" outlineLevel="2" x14ac:dyDescent="0.25">
      <c r="B990" s="133" t="s">
        <v>1253</v>
      </c>
      <c r="C990" s="212"/>
      <c r="D990" s="208" t="str">
        <f>$D$195</f>
        <v>Nevypĺňa sa, automaticky generované.</v>
      </c>
      <c r="E990" s="208"/>
      <c r="F990" s="208"/>
      <c r="G990" s="208"/>
      <c r="H990" s="209"/>
      <c r="I990" s="27"/>
      <c r="J990"/>
    </row>
    <row r="991" spans="2:11" ht="15.75" hidden="1" customHeight="1" outlineLevel="2" x14ac:dyDescent="0.25">
      <c r="B991" s="133" t="s">
        <v>208</v>
      </c>
      <c r="C991" s="212"/>
      <c r="D991" s="220"/>
      <c r="E991" s="220"/>
      <c r="F991" s="220"/>
      <c r="G991" s="220"/>
      <c r="H991" s="221"/>
      <c r="I991" s="27"/>
      <c r="J991" t="str">
        <f>LEFT(D991,1)</f>
        <v/>
      </c>
      <c r="K991" s="29" t="str">
        <f>IF(D991="","",IF(J991=J989,"","Projektová aktivita nespadá pod zvolený typ aktivity (rovnaké začiatočné písmená)"))</f>
        <v/>
      </c>
    </row>
    <row r="992" spans="2:11" ht="15.75" hidden="1" customHeight="1" outlineLevel="2" x14ac:dyDescent="0.25">
      <c r="B992" s="261" t="s">
        <v>49</v>
      </c>
      <c r="C992" s="262"/>
      <c r="D992" s="263"/>
      <c r="E992" s="264"/>
      <c r="F992" s="264"/>
      <c r="G992" s="264"/>
      <c r="H992" s="265"/>
      <c r="I992" s="27"/>
      <c r="J992" s="27"/>
    </row>
    <row r="993" spans="2:10" ht="15.75" hidden="1" customHeight="1" outlineLevel="2" x14ac:dyDescent="0.25">
      <c r="B993" s="261" t="s">
        <v>1308</v>
      </c>
      <c r="C993" s="262"/>
      <c r="D993" s="266" t="str">
        <f>IF(D991="","",LOOKUP(D991,Čiselník2!$E$3:$E$481,Čiselník2!$F$3:$F$481))</f>
        <v/>
      </c>
      <c r="E993" s="267"/>
      <c r="F993" s="267"/>
      <c r="G993" s="267"/>
      <c r="H993" s="268"/>
      <c r="I993" s="27"/>
      <c r="J993" s="27"/>
    </row>
    <row r="994" spans="2:10" ht="15.75" hidden="1" customHeight="1" outlineLevel="2" x14ac:dyDescent="0.25">
      <c r="B994" s="133" t="s">
        <v>1296</v>
      </c>
      <c r="C994" s="212"/>
      <c r="D994" s="125"/>
      <c r="E994" s="126"/>
      <c r="F994" s="126"/>
      <c r="G994" s="126"/>
      <c r="H994" s="127"/>
      <c r="I994" s="27"/>
      <c r="J994" s="27"/>
    </row>
    <row r="995" spans="2:10" ht="15.75" hidden="1" customHeight="1" outlineLevel="2" x14ac:dyDescent="0.25">
      <c r="B995" s="133" t="s">
        <v>1297</v>
      </c>
      <c r="C995" s="212"/>
      <c r="D995" s="269"/>
      <c r="E995" s="269"/>
      <c r="F995" s="269"/>
      <c r="G995" s="269"/>
      <c r="H995" s="270"/>
      <c r="I995" s="27"/>
      <c r="J995" s="27"/>
    </row>
    <row r="996" spans="2:10" ht="15.75" hidden="1" customHeight="1" outlineLevel="2" x14ac:dyDescent="0.25">
      <c r="B996" s="133" t="s">
        <v>1254</v>
      </c>
      <c r="C996" s="212"/>
      <c r="D996" s="269"/>
      <c r="E996" s="269"/>
      <c r="F996" s="269"/>
      <c r="G996" s="269"/>
      <c r="H996" s="270"/>
      <c r="I996" s="27"/>
      <c r="J996" s="27"/>
    </row>
    <row r="997" spans="2:10" ht="15.75" hidden="1" customHeight="1" outlineLevel="2" x14ac:dyDescent="0.25">
      <c r="B997" s="133" t="s">
        <v>1255</v>
      </c>
      <c r="C997" s="212"/>
      <c r="D997" s="269"/>
      <c r="E997" s="269"/>
      <c r="F997" s="269"/>
      <c r="G997" s="269"/>
      <c r="H997" s="270"/>
      <c r="I997" s="27"/>
      <c r="J997" s="27"/>
    </row>
    <row r="998" spans="2:10" ht="11.25" hidden="1" customHeight="1" outlineLevel="1" collapsed="1" x14ac:dyDescent="0.25">
      <c r="B998" s="93"/>
      <c r="C998" s="93"/>
      <c r="D998" s="94"/>
      <c r="E998" s="94"/>
      <c r="F998" s="94"/>
      <c r="G998" s="94"/>
      <c r="H998" s="94"/>
      <c r="I998" s="27"/>
      <c r="J998" s="27"/>
    </row>
    <row r="999" spans="2:10" ht="11.25" customHeight="1" collapsed="1" x14ac:dyDescent="0.25">
      <c r="B999" s="93"/>
      <c r="C999" s="93"/>
      <c r="D999" s="94"/>
      <c r="E999" s="94"/>
      <c r="F999" s="94"/>
      <c r="G999" s="94"/>
      <c r="H999" s="94"/>
      <c r="I999" s="27"/>
      <c r="J999" s="27"/>
    </row>
    <row r="1000" spans="2:10" ht="58.5" customHeight="1" x14ac:dyDescent="0.25">
      <c r="B1000" s="145" t="s">
        <v>1424</v>
      </c>
      <c r="C1000" s="204"/>
      <c r="D1000" s="204"/>
      <c r="E1000" s="204"/>
      <c r="F1000" s="348"/>
      <c r="G1000" s="348"/>
      <c r="H1000" s="349"/>
      <c r="I1000" s="12"/>
    </row>
    <row r="1001" spans="2:10" ht="33" x14ac:dyDescent="0.25">
      <c r="B1001" s="50" t="s">
        <v>50</v>
      </c>
      <c r="C1001" s="271" t="s">
        <v>51</v>
      </c>
      <c r="D1001" s="272"/>
      <c r="E1001" s="50" t="s">
        <v>52</v>
      </c>
      <c r="F1001" s="50" t="s">
        <v>53</v>
      </c>
      <c r="G1001" s="50" t="s">
        <v>54</v>
      </c>
      <c r="H1001" s="50" t="s">
        <v>55</v>
      </c>
      <c r="I1001" s="12"/>
    </row>
    <row r="1002" spans="2:10" ht="16.5" x14ac:dyDescent="0.25">
      <c r="B1002" s="79"/>
      <c r="C1002" s="341"/>
      <c r="D1002" s="342"/>
      <c r="E1002" s="79"/>
      <c r="F1002" s="79"/>
      <c r="G1002" s="92" t="s">
        <v>56</v>
      </c>
      <c r="H1002" s="80"/>
      <c r="I1002" s="27"/>
      <c r="J1002" s="27"/>
    </row>
    <row r="1003" spans="2:10" ht="16.5" x14ac:dyDescent="0.25">
      <c r="B1003" s="79"/>
      <c r="C1003" s="341"/>
      <c r="D1003" s="342"/>
      <c r="E1003" s="79"/>
      <c r="F1003" s="79"/>
      <c r="G1003" s="92" t="s">
        <v>56</v>
      </c>
      <c r="H1003" s="80"/>
      <c r="I1003" s="27"/>
      <c r="J1003" s="27"/>
    </row>
    <row r="1004" spans="2:10" ht="16.5" x14ac:dyDescent="0.25">
      <c r="B1004" s="79"/>
      <c r="C1004" s="341"/>
      <c r="D1004" s="342"/>
      <c r="E1004" s="79"/>
      <c r="F1004" s="79"/>
      <c r="G1004" s="92" t="s">
        <v>56</v>
      </c>
      <c r="H1004" s="80"/>
      <c r="I1004" s="27"/>
      <c r="J1004" s="27"/>
    </row>
    <row r="1005" spans="2:10" ht="16.5" x14ac:dyDescent="0.25">
      <c r="B1005" s="79"/>
      <c r="C1005" s="341"/>
      <c r="D1005" s="342"/>
      <c r="E1005" s="79"/>
      <c r="F1005" s="79"/>
      <c r="G1005" s="92" t="s">
        <v>56</v>
      </c>
      <c r="H1005" s="80"/>
      <c r="I1005" s="27"/>
      <c r="J1005" s="27"/>
    </row>
    <row r="1006" spans="2:10" ht="17.25" thickBot="1" x14ac:dyDescent="0.3">
      <c r="B1006" s="31"/>
      <c r="C1006" s="32"/>
      <c r="D1006" s="54"/>
      <c r="E1006" s="54"/>
      <c r="F1006" s="54"/>
      <c r="G1006" s="32"/>
      <c r="H1006" s="32"/>
      <c r="I1006" s="12"/>
    </row>
    <row r="1007" spans="2:10" ht="17.25" thickBot="1" x14ac:dyDescent="0.3">
      <c r="B1007" s="276" t="s">
        <v>57</v>
      </c>
      <c r="C1007" s="277"/>
      <c r="D1007" s="277"/>
      <c r="E1007" s="277"/>
      <c r="F1007" s="277"/>
      <c r="G1007" s="277"/>
      <c r="H1007" s="278"/>
    </row>
    <row r="1008" spans="2:10" ht="37.5" customHeight="1" x14ac:dyDescent="0.25">
      <c r="B1008" s="279" t="s">
        <v>1282</v>
      </c>
      <c r="C1008" s="280"/>
      <c r="D1008" s="281" t="s">
        <v>1425</v>
      </c>
      <c r="E1008" s="280"/>
      <c r="F1008" s="280"/>
      <c r="G1008" s="280"/>
      <c r="H1008" s="282"/>
    </row>
    <row r="1009" spans="2:19" ht="15.75" customHeight="1" x14ac:dyDescent="0.25">
      <c r="B1009" s="133" t="s">
        <v>58</v>
      </c>
      <c r="C1009" s="194"/>
      <c r="D1009" s="273" t="s">
        <v>1426</v>
      </c>
      <c r="E1009" s="273"/>
      <c r="F1009" s="273"/>
      <c r="G1009" s="273"/>
      <c r="H1009" s="274"/>
    </row>
    <row r="1010" spans="2:19" ht="37.5" customHeight="1" x14ac:dyDescent="0.25">
      <c r="B1010" s="92" t="s">
        <v>1338</v>
      </c>
      <c r="C1010" s="263" t="s">
        <v>1281</v>
      </c>
      <c r="D1010" s="264"/>
      <c r="E1010" s="264"/>
      <c r="F1010" s="264"/>
      <c r="G1010" s="264"/>
      <c r="H1010" s="265"/>
      <c r="K1010" s="98">
        <f>LEN(C1010)</f>
        <v>6</v>
      </c>
    </row>
    <row r="1011" spans="2:19" ht="15.75" customHeight="1" x14ac:dyDescent="0.25">
      <c r="B1011" s="133" t="s">
        <v>59</v>
      </c>
      <c r="C1011" s="194"/>
      <c r="D1011" s="273" t="s">
        <v>1426</v>
      </c>
      <c r="E1011" s="273"/>
      <c r="F1011" s="273"/>
      <c r="G1011" s="273"/>
      <c r="H1011" s="274"/>
    </row>
    <row r="1012" spans="2:19" ht="37.5" customHeight="1" x14ac:dyDescent="0.25">
      <c r="B1012" s="92" t="s">
        <v>1338</v>
      </c>
      <c r="C1012" s="263" t="s">
        <v>1281</v>
      </c>
      <c r="D1012" s="264"/>
      <c r="E1012" s="264"/>
      <c r="F1012" s="264"/>
      <c r="G1012" s="264"/>
      <c r="H1012" s="265"/>
      <c r="K1012" s="98">
        <f>LEN(C1012)</f>
        <v>6</v>
      </c>
    </row>
    <row r="1013" spans="2:19" ht="15.75" customHeight="1" x14ac:dyDescent="0.25">
      <c r="B1013" s="133" t="s">
        <v>60</v>
      </c>
      <c r="C1013" s="194"/>
      <c r="D1013" s="273" t="s">
        <v>1426</v>
      </c>
      <c r="E1013" s="273"/>
      <c r="F1013" s="273"/>
      <c r="G1013" s="273"/>
      <c r="H1013" s="274"/>
    </row>
    <row r="1014" spans="2:19" ht="37.5" customHeight="1" x14ac:dyDescent="0.25">
      <c r="B1014" s="82" t="s">
        <v>28</v>
      </c>
      <c r="C1014" s="263" t="s">
        <v>1281</v>
      </c>
      <c r="D1014" s="264"/>
      <c r="E1014" s="264"/>
      <c r="F1014" s="264"/>
      <c r="G1014" s="264"/>
      <c r="H1014" s="265"/>
      <c r="K1014" s="98">
        <f>LEN(C1014)</f>
        <v>6</v>
      </c>
    </row>
    <row r="1015" spans="2:19" ht="15.75" customHeight="1" x14ac:dyDescent="0.25">
      <c r="B1015" s="133" t="s">
        <v>1280</v>
      </c>
      <c r="C1015" s="194"/>
      <c r="D1015" s="273" t="s">
        <v>1426</v>
      </c>
      <c r="E1015" s="273"/>
      <c r="F1015" s="273"/>
      <c r="G1015" s="273"/>
      <c r="H1015" s="274"/>
    </row>
    <row r="1016" spans="2:19" ht="37.5" customHeight="1" x14ac:dyDescent="0.25">
      <c r="B1016" s="82" t="s">
        <v>28</v>
      </c>
      <c r="C1016" s="263" t="s">
        <v>1281</v>
      </c>
      <c r="D1016" s="264"/>
      <c r="E1016" s="264"/>
      <c r="F1016" s="264"/>
      <c r="G1016" s="264"/>
      <c r="H1016" s="265"/>
      <c r="K1016" s="98">
        <f>LEN(C1016)</f>
        <v>6</v>
      </c>
    </row>
    <row r="1017" spans="2:19" ht="33" customHeight="1" x14ac:dyDescent="0.25">
      <c r="B1017" s="145" t="s">
        <v>1283</v>
      </c>
      <c r="C1017" s="204"/>
      <c r="D1017" s="275" t="s">
        <v>1425</v>
      </c>
      <c r="E1017" s="204"/>
      <c r="F1017" s="204"/>
      <c r="G1017" s="204"/>
      <c r="H1017" s="205"/>
    </row>
    <row r="1018" spans="2:19" ht="15.75" customHeight="1" x14ac:dyDescent="0.25">
      <c r="B1018" s="133" t="s">
        <v>61</v>
      </c>
      <c r="C1018" s="194"/>
      <c r="D1018" s="273" t="s">
        <v>1426</v>
      </c>
      <c r="E1018" s="273"/>
      <c r="F1018" s="273"/>
      <c r="G1018" s="273"/>
      <c r="H1018" s="274"/>
    </row>
    <row r="1019" spans="2:19" ht="37.5" customHeight="1" x14ac:dyDescent="0.25">
      <c r="B1019" s="259" t="s">
        <v>1281</v>
      </c>
      <c r="C1019" s="259"/>
      <c r="D1019" s="259"/>
      <c r="E1019" s="259"/>
      <c r="F1019" s="259"/>
      <c r="G1019" s="259"/>
      <c r="H1019" s="259"/>
      <c r="K1019" s="98">
        <f>LEN(B1019)</f>
        <v>6</v>
      </c>
    </row>
    <row r="1020" spans="2:19" ht="15.75" customHeight="1" x14ac:dyDescent="0.25">
      <c r="B1020" s="133" t="s">
        <v>62</v>
      </c>
      <c r="C1020" s="194"/>
      <c r="D1020" s="273" t="s">
        <v>1426</v>
      </c>
      <c r="E1020" s="273"/>
      <c r="F1020" s="273"/>
      <c r="G1020" s="273"/>
      <c r="H1020" s="274"/>
      <c r="M1020" s="193"/>
      <c r="N1020" s="193"/>
      <c r="O1020" s="193"/>
      <c r="P1020" s="193"/>
      <c r="Q1020" s="193"/>
      <c r="R1020" s="193"/>
      <c r="S1020" s="193"/>
    </row>
    <row r="1021" spans="2:19" ht="37.5" customHeight="1" x14ac:dyDescent="0.25">
      <c r="B1021" s="259" t="s">
        <v>1281</v>
      </c>
      <c r="C1021" s="259"/>
      <c r="D1021" s="259"/>
      <c r="E1021" s="259"/>
      <c r="F1021" s="259"/>
      <c r="G1021" s="259"/>
      <c r="H1021" s="259"/>
      <c r="K1021" s="98">
        <f>LEN(B1021)</f>
        <v>6</v>
      </c>
      <c r="M1021" s="193"/>
      <c r="N1021" s="193"/>
      <c r="O1021" s="193"/>
      <c r="P1021" s="193"/>
      <c r="Q1021" s="193"/>
      <c r="R1021" s="193"/>
      <c r="S1021" s="193"/>
    </row>
    <row r="1022" spans="2:19" ht="15.75" customHeight="1" x14ac:dyDescent="0.25">
      <c r="B1022" s="133" t="s">
        <v>63</v>
      </c>
      <c r="C1022" s="194"/>
      <c r="D1022" s="273" t="s">
        <v>1426</v>
      </c>
      <c r="E1022" s="273"/>
      <c r="F1022" s="273"/>
      <c r="G1022" s="273"/>
      <c r="H1022" s="274"/>
      <c r="M1022" s="193"/>
      <c r="N1022" s="193"/>
      <c r="O1022" s="193"/>
      <c r="P1022" s="193"/>
      <c r="Q1022" s="193"/>
      <c r="R1022" s="193"/>
      <c r="S1022" s="193"/>
    </row>
    <row r="1023" spans="2:19" ht="37.5" customHeight="1" x14ac:dyDescent="0.25">
      <c r="B1023" s="259" t="s">
        <v>1281</v>
      </c>
      <c r="C1023" s="259"/>
      <c r="D1023" s="259"/>
      <c r="E1023" s="259"/>
      <c r="F1023" s="259"/>
      <c r="G1023" s="259"/>
      <c r="H1023" s="259"/>
      <c r="K1023" s="98">
        <f>LEN(B1023)</f>
        <v>6</v>
      </c>
    </row>
    <row r="1024" spans="2:19" ht="15.75" customHeight="1" x14ac:dyDescent="0.25">
      <c r="B1024" s="133" t="s">
        <v>64</v>
      </c>
      <c r="C1024" s="194"/>
      <c r="D1024" s="273" t="s">
        <v>1426</v>
      </c>
      <c r="E1024" s="273"/>
      <c r="F1024" s="273"/>
      <c r="G1024" s="273"/>
      <c r="H1024" s="274"/>
    </row>
    <row r="1025" spans="2:11" ht="37.5" customHeight="1" x14ac:dyDescent="0.25">
      <c r="B1025" s="259" t="s">
        <v>1281</v>
      </c>
      <c r="C1025" s="259"/>
      <c r="D1025" s="259"/>
      <c r="E1025" s="259"/>
      <c r="F1025" s="259"/>
      <c r="G1025" s="259"/>
      <c r="H1025" s="259"/>
      <c r="K1025" s="98">
        <f>LEN(B1025)</f>
        <v>6</v>
      </c>
    </row>
    <row r="1026" spans="2:11" ht="17.25" thickBot="1" x14ac:dyDescent="0.35">
      <c r="B1026" s="51"/>
      <c r="C1026" s="32"/>
      <c r="D1026" s="32"/>
      <c r="E1026" s="32"/>
      <c r="F1026" s="32"/>
      <c r="G1026" s="32"/>
      <c r="H1026" s="32"/>
    </row>
    <row r="1027" spans="2:11" ht="17.25" thickBot="1" x14ac:dyDescent="0.3">
      <c r="B1027" s="251" t="s">
        <v>65</v>
      </c>
      <c r="C1027" s="252"/>
      <c r="D1027" s="252"/>
      <c r="E1027" s="252"/>
      <c r="F1027" s="252"/>
      <c r="G1027" s="252"/>
      <c r="H1027" s="253"/>
    </row>
    <row r="1028" spans="2:11" ht="16.5" x14ac:dyDescent="0.25">
      <c r="B1028" s="31"/>
      <c r="C1028" s="32"/>
      <c r="D1028" s="32"/>
      <c r="E1028" s="32"/>
      <c r="F1028" s="32"/>
      <c r="G1028" s="32"/>
      <c r="H1028" s="32"/>
    </row>
    <row r="1029" spans="2:11" ht="150.75" customHeight="1" x14ac:dyDescent="0.25">
      <c r="B1029" s="260" t="s">
        <v>1431</v>
      </c>
      <c r="C1029" s="260"/>
      <c r="D1029" s="260"/>
      <c r="E1029" s="260"/>
      <c r="F1029" s="260"/>
      <c r="G1029" s="260"/>
      <c r="H1029" s="260"/>
    </row>
    <row r="1030" spans="2:11" ht="16.5" x14ac:dyDescent="0.25">
      <c r="B1030" s="31"/>
      <c r="C1030" s="32"/>
      <c r="D1030" s="32"/>
      <c r="E1030" s="32"/>
      <c r="F1030" s="32"/>
      <c r="G1030" s="32"/>
      <c r="H1030" s="32"/>
    </row>
    <row r="1031" spans="2:11" hidden="1" x14ac:dyDescent="0.25">
      <c r="B1031" s="145" t="s">
        <v>66</v>
      </c>
      <c r="C1031" s="146"/>
      <c r="D1031" s="147" t="s">
        <v>67</v>
      </c>
      <c r="E1031" s="148"/>
      <c r="F1031" s="148"/>
      <c r="G1031" s="148"/>
      <c r="H1031" s="146"/>
    </row>
    <row r="1032" spans="2:11" hidden="1" x14ac:dyDescent="0.25">
      <c r="B1032" s="145" t="s">
        <v>48</v>
      </c>
      <c r="C1032" s="146"/>
      <c r="D1032" s="149" t="str">
        <f>D19</f>
        <v>Uvedie sa obchodné meno/názov VP</v>
      </c>
      <c r="E1032" s="150"/>
      <c r="F1032" s="150"/>
      <c r="G1032" s="150"/>
      <c r="H1032" s="151"/>
    </row>
    <row r="1033" spans="2:11" ht="16.5" hidden="1" x14ac:dyDescent="0.25">
      <c r="B1033" s="152" t="s">
        <v>68</v>
      </c>
      <c r="C1033" s="153"/>
      <c r="D1033" s="153"/>
      <c r="E1033" s="153"/>
      <c r="F1033" s="153"/>
      <c r="G1033" s="153"/>
      <c r="H1033" s="154"/>
    </row>
    <row r="1034" spans="2:11" ht="16.5" hidden="1" x14ac:dyDescent="0.25">
      <c r="B1034" s="141" t="s">
        <v>69</v>
      </c>
      <c r="C1034" s="141"/>
      <c r="D1034" s="141"/>
      <c r="E1034" s="142" t="e">
        <f>#REF!</f>
        <v>#REF!</v>
      </c>
      <c r="F1034" s="143"/>
      <c r="G1034" s="143"/>
      <c r="H1034" s="143"/>
    </row>
    <row r="1035" spans="2:11" ht="16.5" hidden="1" x14ac:dyDescent="0.25">
      <c r="B1035" s="138" t="s">
        <v>70</v>
      </c>
      <c r="C1035" s="155"/>
      <c r="D1035" s="155"/>
      <c r="E1035" s="155"/>
      <c r="F1035" s="155"/>
      <c r="G1035" s="155"/>
      <c r="H1035" s="156"/>
    </row>
    <row r="1036" spans="2:11" ht="16.5" hidden="1" x14ac:dyDescent="0.25">
      <c r="B1036" s="157" t="s">
        <v>71</v>
      </c>
      <c r="C1036" s="158"/>
      <c r="D1036" s="158"/>
      <c r="E1036" s="158"/>
      <c r="F1036" s="159"/>
      <c r="G1036" s="160" t="s">
        <v>72</v>
      </c>
      <c r="H1036" s="161"/>
    </row>
    <row r="1037" spans="2:11" ht="16.5" hidden="1" x14ac:dyDescent="0.25">
      <c r="B1037" s="141" t="s">
        <v>69</v>
      </c>
      <c r="C1037" s="141"/>
      <c r="D1037" s="141"/>
      <c r="E1037" s="142" t="e">
        <f>#REF!</f>
        <v>#REF!</v>
      </c>
      <c r="F1037" s="143"/>
      <c r="G1037" s="143"/>
      <c r="H1037" s="143"/>
      <c r="J1037" s="102">
        <f>IF(G1036="ÁNO",E1037,0)</f>
        <v>0</v>
      </c>
    </row>
    <row r="1038" spans="2:11" ht="16.5" hidden="1" x14ac:dyDescent="0.25">
      <c r="B1038" s="138" t="s">
        <v>73</v>
      </c>
      <c r="C1038" s="155"/>
      <c r="D1038" s="155"/>
      <c r="E1038" s="155"/>
      <c r="F1038" s="155"/>
      <c r="G1038" s="155"/>
      <c r="H1038" s="156"/>
    </row>
    <row r="1039" spans="2:11" ht="16.5" hidden="1" x14ac:dyDescent="0.25">
      <c r="B1039" s="141" t="s">
        <v>69</v>
      </c>
      <c r="C1039" s="141"/>
      <c r="D1039" s="141"/>
      <c r="E1039" s="142" t="e">
        <f>#REF!</f>
        <v>#REF!</v>
      </c>
      <c r="F1039" s="143"/>
      <c r="G1039" s="143"/>
      <c r="H1039" s="143"/>
    </row>
    <row r="1040" spans="2:11" ht="16.5" hidden="1" x14ac:dyDescent="0.25">
      <c r="B1040" s="138" t="s">
        <v>74</v>
      </c>
      <c r="C1040" s="139"/>
      <c r="D1040" s="139"/>
      <c r="E1040" s="139"/>
      <c r="F1040" s="139"/>
      <c r="G1040" s="139"/>
      <c r="H1040" s="140"/>
    </row>
    <row r="1041" spans="2:8" ht="16.5" hidden="1" x14ac:dyDescent="0.25">
      <c r="B1041" s="141" t="s">
        <v>69</v>
      </c>
      <c r="C1041" s="141"/>
      <c r="D1041" s="141"/>
      <c r="E1041" s="142" t="e">
        <f>#REF!</f>
        <v>#REF!</v>
      </c>
      <c r="F1041" s="143"/>
      <c r="G1041" s="143"/>
      <c r="H1041" s="143"/>
    </row>
    <row r="1042" spans="2:8" ht="16.5" hidden="1" x14ac:dyDescent="0.25">
      <c r="B1042" s="138" t="s">
        <v>75</v>
      </c>
      <c r="C1042" s="139"/>
      <c r="D1042" s="139"/>
      <c r="E1042" s="139"/>
      <c r="F1042" s="139"/>
      <c r="G1042" s="139"/>
      <c r="H1042" s="140"/>
    </row>
    <row r="1043" spans="2:8" ht="16.5" hidden="1" x14ac:dyDescent="0.25">
      <c r="B1043" s="141" t="s">
        <v>69</v>
      </c>
      <c r="C1043" s="141"/>
      <c r="D1043" s="141"/>
      <c r="E1043" s="142" t="e">
        <f>#REF!</f>
        <v>#REF!</v>
      </c>
      <c r="F1043" s="143"/>
      <c r="G1043" s="143"/>
      <c r="H1043" s="143"/>
    </row>
    <row r="1044" spans="2:8" ht="16.5" hidden="1" x14ac:dyDescent="0.25">
      <c r="B1044" s="138" t="s">
        <v>76</v>
      </c>
      <c r="C1044" s="139"/>
      <c r="D1044" s="139"/>
      <c r="E1044" s="139"/>
      <c r="F1044" s="139"/>
      <c r="G1044" s="139"/>
      <c r="H1044" s="140"/>
    </row>
    <row r="1045" spans="2:8" ht="16.5" hidden="1" x14ac:dyDescent="0.25">
      <c r="B1045" s="141" t="s">
        <v>69</v>
      </c>
      <c r="C1045" s="141"/>
      <c r="D1045" s="141"/>
      <c r="E1045" s="142" t="e">
        <f>#REF!</f>
        <v>#REF!</v>
      </c>
      <c r="F1045" s="143"/>
      <c r="G1045" s="143"/>
      <c r="H1045" s="143"/>
    </row>
    <row r="1046" spans="2:8" ht="16.5" hidden="1" x14ac:dyDescent="0.25">
      <c r="B1046" s="152" t="s">
        <v>77</v>
      </c>
      <c r="C1046" s="153"/>
      <c r="D1046" s="153"/>
      <c r="E1046" s="153"/>
      <c r="F1046" s="153"/>
      <c r="G1046" s="153"/>
      <c r="H1046" s="154"/>
    </row>
    <row r="1047" spans="2:8" ht="16.5" hidden="1" x14ac:dyDescent="0.25">
      <c r="B1047" s="157" t="s">
        <v>78</v>
      </c>
      <c r="C1047" s="166"/>
      <c r="D1047" s="166"/>
      <c r="E1047" s="166"/>
      <c r="F1047" s="167"/>
      <c r="G1047" s="257" t="s">
        <v>79</v>
      </c>
      <c r="H1047" s="258"/>
    </row>
    <row r="1048" spans="2:8" ht="16.5" hidden="1" x14ac:dyDescent="0.25">
      <c r="B1048" s="141" t="s">
        <v>69</v>
      </c>
      <c r="C1048" s="141"/>
      <c r="D1048" s="141"/>
      <c r="E1048" s="142" t="e">
        <f>#REF!</f>
        <v>#REF!</v>
      </c>
      <c r="F1048" s="143"/>
      <c r="G1048" s="143"/>
      <c r="H1048" s="143"/>
    </row>
    <row r="1049" spans="2:8" ht="16.5" hidden="1" x14ac:dyDescent="0.25">
      <c r="B1049" s="6"/>
      <c r="C1049" s="6"/>
      <c r="D1049" s="6"/>
      <c r="E1049" s="7"/>
      <c r="F1049" s="6"/>
      <c r="G1049" s="6"/>
      <c r="H1049" s="6"/>
    </row>
    <row r="1050" spans="2:8" ht="16.5" hidden="1" x14ac:dyDescent="0.25">
      <c r="B1050" s="144" t="s">
        <v>80</v>
      </c>
      <c r="C1050" s="144"/>
      <c r="D1050" s="144"/>
      <c r="E1050" s="144"/>
      <c r="F1050" s="169" t="e">
        <f>ROUNDDOWN(E1034+E1037+E1039+E1041+E1043+E1045+E1048,2)</f>
        <v>#REF!</v>
      </c>
      <c r="G1050" s="170"/>
      <c r="H1050" s="170"/>
    </row>
    <row r="1051" spans="2:8" ht="16.5" hidden="1" x14ac:dyDescent="0.25">
      <c r="B1051" s="144" t="s">
        <v>81</v>
      </c>
      <c r="C1051" s="144"/>
      <c r="D1051" s="144"/>
      <c r="E1051" s="144"/>
      <c r="F1051" s="143"/>
      <c r="G1051" s="143"/>
      <c r="H1051" s="143"/>
    </row>
    <row r="1052" spans="2:8" ht="16.5" hidden="1" x14ac:dyDescent="0.25">
      <c r="B1052" s="144" t="s">
        <v>82</v>
      </c>
      <c r="C1052" s="144"/>
      <c r="D1052" s="144"/>
      <c r="E1052" s="144"/>
      <c r="F1052" s="143"/>
      <c r="G1052" s="143"/>
      <c r="H1052" s="143"/>
    </row>
    <row r="1053" spans="2:8" ht="16.5" hidden="1" x14ac:dyDescent="0.25">
      <c r="B1053" s="6"/>
      <c r="C1053" s="6"/>
      <c r="D1053" s="6"/>
      <c r="E1053" s="7"/>
      <c r="F1053" s="6"/>
      <c r="G1053" s="6"/>
      <c r="H1053" s="6"/>
    </row>
    <row r="1054" spans="2:8" hidden="1" x14ac:dyDescent="0.25">
      <c r="B1054" s="145" t="s">
        <v>66</v>
      </c>
      <c r="C1054" s="146"/>
      <c r="D1054" s="147" t="s">
        <v>83</v>
      </c>
      <c r="E1054" s="148"/>
      <c r="F1054" s="148"/>
      <c r="G1054" s="148"/>
      <c r="H1054" s="146"/>
    </row>
    <row r="1055" spans="2:8" hidden="1" x14ac:dyDescent="0.25">
      <c r="B1055" s="145" t="s">
        <v>48</v>
      </c>
      <c r="C1055" s="146"/>
      <c r="D1055" s="149">
        <f>D53</f>
        <v>0</v>
      </c>
      <c r="E1055" s="150"/>
      <c r="F1055" s="150"/>
      <c r="G1055" s="150"/>
      <c r="H1055" s="151"/>
    </row>
    <row r="1056" spans="2:8" ht="16.5" hidden="1" x14ac:dyDescent="0.25">
      <c r="B1056" s="152" t="s">
        <v>68</v>
      </c>
      <c r="C1056" s="153"/>
      <c r="D1056" s="153"/>
      <c r="E1056" s="153"/>
      <c r="F1056" s="153"/>
      <c r="G1056" s="153"/>
      <c r="H1056" s="154"/>
    </row>
    <row r="1057" spans="2:10" ht="16.5" hidden="1" x14ac:dyDescent="0.25">
      <c r="B1057" s="141" t="s">
        <v>69</v>
      </c>
      <c r="C1057" s="141"/>
      <c r="D1057" s="141"/>
      <c r="E1057" s="142" t="e">
        <f>#REF!</f>
        <v>#REF!</v>
      </c>
      <c r="F1057" s="143"/>
      <c r="G1057" s="143"/>
      <c r="H1057" s="143"/>
    </row>
    <row r="1058" spans="2:10" ht="16.5" hidden="1" customHeight="1" x14ac:dyDescent="0.25">
      <c r="B1058" s="138" t="s">
        <v>70</v>
      </c>
      <c r="C1058" s="155"/>
      <c r="D1058" s="155"/>
      <c r="E1058" s="155"/>
      <c r="F1058" s="155"/>
      <c r="G1058" s="155"/>
      <c r="H1058" s="156"/>
    </row>
    <row r="1059" spans="2:10" ht="16.5" hidden="1" x14ac:dyDescent="0.25">
      <c r="B1059" s="157" t="s">
        <v>71</v>
      </c>
      <c r="C1059" s="158"/>
      <c r="D1059" s="158"/>
      <c r="E1059" s="158"/>
      <c r="F1059" s="159"/>
      <c r="G1059" s="160" t="s">
        <v>72</v>
      </c>
      <c r="H1059" s="161"/>
    </row>
    <row r="1060" spans="2:10" ht="16.5" hidden="1" x14ac:dyDescent="0.25">
      <c r="B1060" s="141" t="s">
        <v>69</v>
      </c>
      <c r="C1060" s="141"/>
      <c r="D1060" s="141"/>
      <c r="E1060" s="142" t="e">
        <f>#REF!</f>
        <v>#REF!</v>
      </c>
      <c r="F1060" s="143"/>
      <c r="G1060" s="143"/>
      <c r="H1060" s="143"/>
      <c r="J1060" s="102">
        <f>IF(G1059="ÁNO",E1060,0)</f>
        <v>0</v>
      </c>
    </row>
    <row r="1061" spans="2:10" ht="16.5" hidden="1" customHeight="1" x14ac:dyDescent="0.25">
      <c r="B1061" s="138" t="s">
        <v>73</v>
      </c>
      <c r="C1061" s="155"/>
      <c r="D1061" s="155"/>
      <c r="E1061" s="155"/>
      <c r="F1061" s="155"/>
      <c r="G1061" s="155"/>
      <c r="H1061" s="156"/>
    </row>
    <row r="1062" spans="2:10" ht="16.5" hidden="1" x14ac:dyDescent="0.25">
      <c r="B1062" s="141" t="s">
        <v>69</v>
      </c>
      <c r="C1062" s="141"/>
      <c r="D1062" s="141"/>
      <c r="E1062" s="142" t="e">
        <f>#REF!</f>
        <v>#REF!</v>
      </c>
      <c r="F1062" s="143"/>
      <c r="G1062" s="143"/>
      <c r="H1062" s="143"/>
    </row>
    <row r="1063" spans="2:10" ht="16.5" hidden="1" customHeight="1" x14ac:dyDescent="0.25">
      <c r="B1063" s="138" t="s">
        <v>74</v>
      </c>
      <c r="C1063" s="139"/>
      <c r="D1063" s="139"/>
      <c r="E1063" s="139"/>
      <c r="F1063" s="139"/>
      <c r="G1063" s="139"/>
      <c r="H1063" s="140"/>
    </row>
    <row r="1064" spans="2:10" ht="16.5" hidden="1" x14ac:dyDescent="0.25">
      <c r="B1064" s="141" t="s">
        <v>69</v>
      </c>
      <c r="C1064" s="141"/>
      <c r="D1064" s="141"/>
      <c r="E1064" s="142" t="e">
        <f>#REF!</f>
        <v>#REF!</v>
      </c>
      <c r="F1064" s="143"/>
      <c r="G1064" s="143"/>
      <c r="H1064" s="143"/>
    </row>
    <row r="1065" spans="2:10" ht="16.5" hidden="1" customHeight="1" x14ac:dyDescent="0.25">
      <c r="B1065" s="138" t="s">
        <v>75</v>
      </c>
      <c r="C1065" s="139"/>
      <c r="D1065" s="139"/>
      <c r="E1065" s="139"/>
      <c r="F1065" s="139"/>
      <c r="G1065" s="139"/>
      <c r="H1065" s="140"/>
    </row>
    <row r="1066" spans="2:10" ht="16.5" hidden="1" x14ac:dyDescent="0.25">
      <c r="B1066" s="141" t="s">
        <v>69</v>
      </c>
      <c r="C1066" s="141"/>
      <c r="D1066" s="141"/>
      <c r="E1066" s="142" t="e">
        <f>#REF!</f>
        <v>#REF!</v>
      </c>
      <c r="F1066" s="143"/>
      <c r="G1066" s="143"/>
      <c r="H1066" s="143"/>
    </row>
    <row r="1067" spans="2:10" ht="16.5" hidden="1" customHeight="1" x14ac:dyDescent="0.25">
      <c r="B1067" s="138" t="s">
        <v>76</v>
      </c>
      <c r="C1067" s="139"/>
      <c r="D1067" s="139"/>
      <c r="E1067" s="139"/>
      <c r="F1067" s="139"/>
      <c r="G1067" s="139"/>
      <c r="H1067" s="140"/>
    </row>
    <row r="1068" spans="2:10" ht="16.5" hidden="1" x14ac:dyDescent="0.25">
      <c r="B1068" s="141" t="s">
        <v>69</v>
      </c>
      <c r="C1068" s="141"/>
      <c r="D1068" s="141"/>
      <c r="E1068" s="142" t="e">
        <f>#REF!</f>
        <v>#REF!</v>
      </c>
      <c r="F1068" s="143"/>
      <c r="G1068" s="143"/>
      <c r="H1068" s="143"/>
    </row>
    <row r="1069" spans="2:10" ht="16.5" hidden="1" x14ac:dyDescent="0.25">
      <c r="B1069" s="152" t="s">
        <v>77</v>
      </c>
      <c r="C1069" s="153"/>
      <c r="D1069" s="153"/>
      <c r="E1069" s="153"/>
      <c r="F1069" s="153"/>
      <c r="G1069" s="153"/>
      <c r="H1069" s="154"/>
    </row>
    <row r="1070" spans="2:10" ht="16.5" hidden="1" x14ac:dyDescent="0.25">
      <c r="B1070" s="157" t="s">
        <v>78</v>
      </c>
      <c r="C1070" s="166"/>
      <c r="D1070" s="166"/>
      <c r="E1070" s="166"/>
      <c r="F1070" s="167"/>
      <c r="G1070" s="257" t="s">
        <v>79</v>
      </c>
      <c r="H1070" s="258"/>
    </row>
    <row r="1071" spans="2:10" ht="16.5" hidden="1" x14ac:dyDescent="0.25">
      <c r="B1071" s="141" t="s">
        <v>69</v>
      </c>
      <c r="C1071" s="141"/>
      <c r="D1071" s="141"/>
      <c r="E1071" s="142" t="e">
        <f>#REF!</f>
        <v>#REF!</v>
      </c>
      <c r="F1071" s="143"/>
      <c r="G1071" s="143"/>
      <c r="H1071" s="143"/>
    </row>
    <row r="1072" spans="2:10" ht="16.5" hidden="1" x14ac:dyDescent="0.25">
      <c r="B1072" s="6"/>
      <c r="C1072" s="6"/>
      <c r="D1072" s="6"/>
      <c r="E1072" s="7"/>
      <c r="F1072" s="6"/>
      <c r="G1072" s="6"/>
      <c r="H1072" s="6"/>
    </row>
    <row r="1073" spans="2:10" ht="16.5" hidden="1" x14ac:dyDescent="0.25">
      <c r="B1073" s="144" t="s">
        <v>80</v>
      </c>
      <c r="C1073" s="144"/>
      <c r="D1073" s="144"/>
      <c r="E1073" s="144"/>
      <c r="F1073" s="169" t="e">
        <f>ROUNDDOWN(E1057+E1060+E1062+E1064+E1066+E1068+E1071,2)</f>
        <v>#REF!</v>
      </c>
      <c r="G1073" s="170"/>
      <c r="H1073" s="170"/>
    </row>
    <row r="1074" spans="2:10" ht="16.5" hidden="1" x14ac:dyDescent="0.25">
      <c r="B1074" s="144" t="s">
        <v>81</v>
      </c>
      <c r="C1074" s="144"/>
      <c r="D1074" s="144"/>
      <c r="E1074" s="144"/>
      <c r="F1074" s="143"/>
      <c r="G1074" s="143"/>
      <c r="H1074" s="143"/>
    </row>
    <row r="1075" spans="2:10" ht="16.5" hidden="1" x14ac:dyDescent="0.25">
      <c r="B1075" s="144" t="s">
        <v>82</v>
      </c>
      <c r="C1075" s="144"/>
      <c r="D1075" s="144"/>
      <c r="E1075" s="144"/>
      <c r="F1075" s="143"/>
      <c r="G1075" s="143"/>
      <c r="H1075" s="143"/>
    </row>
    <row r="1076" spans="2:10" ht="16.5" hidden="1" x14ac:dyDescent="0.25">
      <c r="B1076" s="6"/>
      <c r="C1076" s="6"/>
      <c r="D1076" s="6"/>
      <c r="E1076" s="7"/>
      <c r="F1076" s="6"/>
      <c r="G1076" s="6"/>
      <c r="H1076" s="6"/>
    </row>
    <row r="1077" spans="2:10" hidden="1" x14ac:dyDescent="0.25">
      <c r="B1077" s="145" t="s">
        <v>66</v>
      </c>
      <c r="C1077" s="146"/>
      <c r="D1077" s="147" t="s">
        <v>1298</v>
      </c>
      <c r="E1077" s="148"/>
      <c r="F1077" s="148"/>
      <c r="G1077" s="148"/>
      <c r="H1077" s="146"/>
    </row>
    <row r="1078" spans="2:10" hidden="1" outlineLevel="1" x14ac:dyDescent="0.25">
      <c r="B1078" s="145" t="s">
        <v>48</v>
      </c>
      <c r="C1078" s="146"/>
      <c r="D1078" s="149" t="str">
        <f>IF(D87="","",D87)</f>
        <v/>
      </c>
      <c r="E1078" s="150"/>
      <c r="F1078" s="150"/>
      <c r="G1078" s="150"/>
      <c r="H1078" s="151"/>
    </row>
    <row r="1079" spans="2:10" ht="16.5" hidden="1" outlineLevel="1" x14ac:dyDescent="0.25">
      <c r="B1079" s="152" t="s">
        <v>68</v>
      </c>
      <c r="C1079" s="153"/>
      <c r="D1079" s="153"/>
      <c r="E1079" s="153"/>
      <c r="F1079" s="153"/>
      <c r="G1079" s="153"/>
      <c r="H1079" s="154"/>
    </row>
    <row r="1080" spans="2:10" ht="16.5" hidden="1" outlineLevel="1" x14ac:dyDescent="0.25">
      <c r="B1080" s="141" t="s">
        <v>69</v>
      </c>
      <c r="C1080" s="141"/>
      <c r="D1080" s="141"/>
      <c r="E1080" s="142" t="e">
        <f>#REF!</f>
        <v>#REF!</v>
      </c>
      <c r="F1080" s="143"/>
      <c r="G1080" s="143"/>
      <c r="H1080" s="143"/>
    </row>
    <row r="1081" spans="2:10" ht="16.5" hidden="1" outlineLevel="1" x14ac:dyDescent="0.25">
      <c r="B1081" s="138" t="s">
        <v>70</v>
      </c>
      <c r="C1081" s="155"/>
      <c r="D1081" s="155"/>
      <c r="E1081" s="155"/>
      <c r="F1081" s="155"/>
      <c r="G1081" s="155"/>
      <c r="H1081" s="156"/>
    </row>
    <row r="1082" spans="2:10" ht="16.5" hidden="1" outlineLevel="1" x14ac:dyDescent="0.25">
      <c r="B1082" s="157" t="s">
        <v>71</v>
      </c>
      <c r="C1082" s="158"/>
      <c r="D1082" s="158"/>
      <c r="E1082" s="158"/>
      <c r="F1082" s="159"/>
      <c r="G1082" s="160" t="s">
        <v>72</v>
      </c>
      <c r="H1082" s="161"/>
    </row>
    <row r="1083" spans="2:10" ht="16.5" hidden="1" outlineLevel="1" x14ac:dyDescent="0.25">
      <c r="B1083" s="141" t="s">
        <v>69</v>
      </c>
      <c r="C1083" s="141"/>
      <c r="D1083" s="141"/>
      <c r="E1083" s="142" t="e">
        <f>#REF!</f>
        <v>#REF!</v>
      </c>
      <c r="F1083" s="143"/>
      <c r="G1083" s="143"/>
      <c r="H1083" s="143"/>
      <c r="J1083" s="102">
        <f>IF(G1082="ÁNO",E1083,0)</f>
        <v>0</v>
      </c>
    </row>
    <row r="1084" spans="2:10" ht="16.5" hidden="1" outlineLevel="1" x14ac:dyDescent="0.25">
      <c r="B1084" s="138" t="s">
        <v>73</v>
      </c>
      <c r="C1084" s="155"/>
      <c r="D1084" s="155"/>
      <c r="E1084" s="155"/>
      <c r="F1084" s="155"/>
      <c r="G1084" s="155"/>
      <c r="H1084" s="156"/>
    </row>
    <row r="1085" spans="2:10" ht="16.5" hidden="1" outlineLevel="1" x14ac:dyDescent="0.25">
      <c r="B1085" s="141" t="s">
        <v>69</v>
      </c>
      <c r="C1085" s="141"/>
      <c r="D1085" s="141"/>
      <c r="E1085" s="142" t="e">
        <f>#REF!</f>
        <v>#REF!</v>
      </c>
      <c r="F1085" s="143"/>
      <c r="G1085" s="143"/>
      <c r="H1085" s="143"/>
    </row>
    <row r="1086" spans="2:10" ht="16.5" hidden="1" outlineLevel="1" x14ac:dyDescent="0.25">
      <c r="B1086" s="138" t="s">
        <v>74</v>
      </c>
      <c r="C1086" s="139"/>
      <c r="D1086" s="139"/>
      <c r="E1086" s="139"/>
      <c r="F1086" s="139"/>
      <c r="G1086" s="139"/>
      <c r="H1086" s="140"/>
    </row>
    <row r="1087" spans="2:10" ht="16.5" hidden="1" outlineLevel="1" x14ac:dyDescent="0.25">
      <c r="B1087" s="141" t="s">
        <v>69</v>
      </c>
      <c r="C1087" s="141"/>
      <c r="D1087" s="141"/>
      <c r="E1087" s="142" t="e">
        <f>#REF!</f>
        <v>#REF!</v>
      </c>
      <c r="F1087" s="143"/>
      <c r="G1087" s="143"/>
      <c r="H1087" s="143"/>
    </row>
    <row r="1088" spans="2:10" ht="16.5" hidden="1" outlineLevel="1" x14ac:dyDescent="0.25">
      <c r="B1088" s="138" t="s">
        <v>75</v>
      </c>
      <c r="C1088" s="139"/>
      <c r="D1088" s="139"/>
      <c r="E1088" s="139"/>
      <c r="F1088" s="139"/>
      <c r="G1088" s="139"/>
      <c r="H1088" s="140"/>
    </row>
    <row r="1089" spans="2:9" ht="16.5" hidden="1" outlineLevel="1" x14ac:dyDescent="0.25">
      <c r="B1089" s="141" t="s">
        <v>69</v>
      </c>
      <c r="C1089" s="141"/>
      <c r="D1089" s="141"/>
      <c r="E1089" s="142" t="e">
        <f>#REF!</f>
        <v>#REF!</v>
      </c>
      <c r="F1089" s="143"/>
      <c r="G1089" s="143"/>
      <c r="H1089" s="143"/>
    </row>
    <row r="1090" spans="2:9" ht="16.5" hidden="1" outlineLevel="1" x14ac:dyDescent="0.25">
      <c r="B1090" s="138" t="s">
        <v>76</v>
      </c>
      <c r="C1090" s="139"/>
      <c r="D1090" s="139"/>
      <c r="E1090" s="139"/>
      <c r="F1090" s="139"/>
      <c r="G1090" s="139"/>
      <c r="H1090" s="140"/>
    </row>
    <row r="1091" spans="2:9" ht="16.5" hidden="1" outlineLevel="1" x14ac:dyDescent="0.25">
      <c r="B1091" s="141" t="s">
        <v>69</v>
      </c>
      <c r="C1091" s="141"/>
      <c r="D1091" s="141"/>
      <c r="E1091" s="142" t="e">
        <f>#REF!</f>
        <v>#REF!</v>
      </c>
      <c r="F1091" s="143"/>
      <c r="G1091" s="143"/>
      <c r="H1091" s="143"/>
    </row>
    <row r="1092" spans="2:9" ht="16.5" hidden="1" outlineLevel="1" x14ac:dyDescent="0.25">
      <c r="B1092" s="152" t="s">
        <v>77</v>
      </c>
      <c r="C1092" s="153"/>
      <c r="D1092" s="153"/>
      <c r="E1092" s="153"/>
      <c r="F1092" s="153"/>
      <c r="G1092" s="153"/>
      <c r="H1092" s="154"/>
    </row>
    <row r="1093" spans="2:9" ht="16.5" hidden="1" outlineLevel="1" x14ac:dyDescent="0.25">
      <c r="B1093" s="157" t="s">
        <v>78</v>
      </c>
      <c r="C1093" s="166"/>
      <c r="D1093" s="166"/>
      <c r="E1093" s="166"/>
      <c r="F1093" s="167"/>
      <c r="G1093" s="168" t="s">
        <v>79</v>
      </c>
      <c r="H1093" s="163"/>
    </row>
    <row r="1094" spans="2:9" ht="16.5" hidden="1" outlineLevel="1" x14ac:dyDescent="0.25">
      <c r="B1094" s="141" t="s">
        <v>69</v>
      </c>
      <c r="C1094" s="141"/>
      <c r="D1094" s="141"/>
      <c r="E1094" s="142" t="e">
        <f>#REF!</f>
        <v>#REF!</v>
      </c>
      <c r="F1094" s="143"/>
      <c r="G1094" s="143"/>
      <c r="H1094" s="143"/>
    </row>
    <row r="1095" spans="2:9" ht="16.5" hidden="1" outlineLevel="1" x14ac:dyDescent="0.25">
      <c r="B1095" s="6"/>
      <c r="C1095" s="6"/>
      <c r="D1095" s="6"/>
      <c r="E1095" s="7"/>
      <c r="F1095" s="6"/>
      <c r="G1095" s="6"/>
      <c r="H1095" s="6"/>
    </row>
    <row r="1096" spans="2:9" ht="16.5" hidden="1" outlineLevel="1" x14ac:dyDescent="0.25">
      <c r="B1096" s="144" t="s">
        <v>80</v>
      </c>
      <c r="C1096" s="144"/>
      <c r="D1096" s="144"/>
      <c r="E1096" s="144"/>
      <c r="F1096" s="169" t="e">
        <f>ROUNDDOWN(E1080+E1083+E1085+E1087+E1089+E1091+E1094,2)</f>
        <v>#REF!</v>
      </c>
      <c r="G1096" s="170"/>
      <c r="H1096" s="170"/>
    </row>
    <row r="1097" spans="2:9" ht="16.5" hidden="1" outlineLevel="1" x14ac:dyDescent="0.25">
      <c r="B1097" s="144" t="s">
        <v>81</v>
      </c>
      <c r="C1097" s="144"/>
      <c r="D1097" s="144"/>
      <c r="E1097" s="144"/>
      <c r="F1097" s="143"/>
      <c r="G1097" s="143"/>
      <c r="H1097" s="143"/>
    </row>
    <row r="1098" spans="2:9" ht="16.5" hidden="1" outlineLevel="1" x14ac:dyDescent="0.25">
      <c r="B1098" s="144" t="s">
        <v>82</v>
      </c>
      <c r="C1098" s="144"/>
      <c r="D1098" s="144"/>
      <c r="E1098" s="144"/>
      <c r="F1098" s="143"/>
      <c r="G1098" s="143"/>
      <c r="H1098" s="143"/>
    </row>
    <row r="1099" spans="2:9" ht="16.5" hidden="1" outlineLevel="1" x14ac:dyDescent="0.25">
      <c r="B1099" s="6"/>
      <c r="C1099" s="6"/>
      <c r="D1099" s="6"/>
      <c r="E1099" s="7"/>
      <c r="F1099" s="6"/>
      <c r="G1099" s="6"/>
      <c r="H1099" s="6"/>
    </row>
    <row r="1100" spans="2:9" hidden="1" x14ac:dyDescent="0.25">
      <c r="B1100" s="145" t="s">
        <v>66</v>
      </c>
      <c r="C1100" s="146"/>
      <c r="D1100" s="147" t="s">
        <v>1299</v>
      </c>
      <c r="E1100" s="148"/>
      <c r="F1100" s="148"/>
      <c r="G1100" s="148"/>
      <c r="H1100" s="146"/>
      <c r="I1100" s="12"/>
    </row>
    <row r="1101" spans="2:9" hidden="1" outlineLevel="1" x14ac:dyDescent="0.25">
      <c r="B1101" s="145" t="s">
        <v>48</v>
      </c>
      <c r="C1101" s="146"/>
      <c r="D1101" s="149" t="str">
        <f>IF(D121="","",D121)</f>
        <v/>
      </c>
      <c r="E1101" s="150"/>
      <c r="F1101" s="150"/>
      <c r="G1101" s="150"/>
      <c r="H1101" s="151"/>
      <c r="I1101" s="12"/>
    </row>
    <row r="1102" spans="2:9" ht="16.5" hidden="1" outlineLevel="1" x14ac:dyDescent="0.25">
      <c r="B1102" s="152" t="s">
        <v>68</v>
      </c>
      <c r="C1102" s="153"/>
      <c r="D1102" s="153"/>
      <c r="E1102" s="153"/>
      <c r="F1102" s="153"/>
      <c r="G1102" s="153"/>
      <c r="H1102" s="154"/>
      <c r="I1102" s="12"/>
    </row>
    <row r="1103" spans="2:9" ht="16.5" hidden="1" outlineLevel="1" x14ac:dyDescent="0.25">
      <c r="B1103" s="141" t="s">
        <v>69</v>
      </c>
      <c r="C1103" s="141"/>
      <c r="D1103" s="141"/>
      <c r="E1103" s="142" t="e">
        <f>#REF!</f>
        <v>#REF!</v>
      </c>
      <c r="F1103" s="143"/>
      <c r="G1103" s="143"/>
      <c r="H1103" s="143"/>
      <c r="I1103" s="12"/>
    </row>
    <row r="1104" spans="2:9" ht="16.5" hidden="1" outlineLevel="1" x14ac:dyDescent="0.25">
      <c r="B1104" s="138" t="s">
        <v>70</v>
      </c>
      <c r="C1104" s="155"/>
      <c r="D1104" s="155"/>
      <c r="E1104" s="155"/>
      <c r="F1104" s="155"/>
      <c r="G1104" s="155"/>
      <c r="H1104" s="156"/>
      <c r="I1104" s="12"/>
    </row>
    <row r="1105" spans="2:10" ht="16.5" hidden="1" outlineLevel="1" x14ac:dyDescent="0.25">
      <c r="B1105" s="157" t="s">
        <v>71</v>
      </c>
      <c r="C1105" s="158"/>
      <c r="D1105" s="158"/>
      <c r="E1105" s="158"/>
      <c r="F1105" s="159"/>
      <c r="G1105" s="160" t="s">
        <v>72</v>
      </c>
      <c r="H1105" s="161"/>
      <c r="I1105" s="12"/>
    </row>
    <row r="1106" spans="2:10" ht="16.5" hidden="1" outlineLevel="1" x14ac:dyDescent="0.25">
      <c r="B1106" s="141" t="s">
        <v>69</v>
      </c>
      <c r="C1106" s="141"/>
      <c r="D1106" s="141"/>
      <c r="E1106" s="142" t="e">
        <f>#REF!</f>
        <v>#REF!</v>
      </c>
      <c r="F1106" s="143"/>
      <c r="G1106" s="143"/>
      <c r="H1106" s="143"/>
      <c r="I1106" s="12"/>
      <c r="J1106" s="102">
        <f>IF(G1105="ÁNO",E1106,0)</f>
        <v>0</v>
      </c>
    </row>
    <row r="1107" spans="2:10" ht="16.5" hidden="1" outlineLevel="1" x14ac:dyDescent="0.25">
      <c r="B1107" s="138" t="s">
        <v>73</v>
      </c>
      <c r="C1107" s="155"/>
      <c r="D1107" s="155"/>
      <c r="E1107" s="155"/>
      <c r="F1107" s="155"/>
      <c r="G1107" s="155"/>
      <c r="H1107" s="156"/>
      <c r="I1107" s="12"/>
    </row>
    <row r="1108" spans="2:10" ht="16.5" hidden="1" outlineLevel="1" x14ac:dyDescent="0.25">
      <c r="B1108" s="141" t="s">
        <v>69</v>
      </c>
      <c r="C1108" s="141"/>
      <c r="D1108" s="141"/>
      <c r="E1108" s="142" t="e">
        <f>#REF!</f>
        <v>#REF!</v>
      </c>
      <c r="F1108" s="143"/>
      <c r="G1108" s="143"/>
      <c r="H1108" s="143"/>
      <c r="I1108" s="12"/>
    </row>
    <row r="1109" spans="2:10" ht="16.5" hidden="1" outlineLevel="1" x14ac:dyDescent="0.25">
      <c r="B1109" s="138" t="s">
        <v>74</v>
      </c>
      <c r="C1109" s="139"/>
      <c r="D1109" s="139"/>
      <c r="E1109" s="139"/>
      <c r="F1109" s="139"/>
      <c r="G1109" s="139"/>
      <c r="H1109" s="140"/>
      <c r="I1109" s="12"/>
    </row>
    <row r="1110" spans="2:10" ht="16.5" hidden="1" outlineLevel="1" x14ac:dyDescent="0.25">
      <c r="B1110" s="141" t="s">
        <v>69</v>
      </c>
      <c r="C1110" s="141"/>
      <c r="D1110" s="141"/>
      <c r="E1110" s="142" t="e">
        <f>#REF!</f>
        <v>#REF!</v>
      </c>
      <c r="F1110" s="143"/>
      <c r="G1110" s="143"/>
      <c r="H1110" s="143"/>
      <c r="I1110" s="12"/>
    </row>
    <row r="1111" spans="2:10" ht="16.5" hidden="1" outlineLevel="1" x14ac:dyDescent="0.25">
      <c r="B1111" s="138" t="s">
        <v>75</v>
      </c>
      <c r="C1111" s="139"/>
      <c r="D1111" s="139"/>
      <c r="E1111" s="139"/>
      <c r="F1111" s="139"/>
      <c r="G1111" s="139"/>
      <c r="H1111" s="140"/>
      <c r="I1111" s="12"/>
    </row>
    <row r="1112" spans="2:10" ht="16.5" hidden="1" outlineLevel="1" x14ac:dyDescent="0.25">
      <c r="B1112" s="141" t="s">
        <v>69</v>
      </c>
      <c r="C1112" s="141"/>
      <c r="D1112" s="141"/>
      <c r="E1112" s="142" t="e">
        <f>#REF!</f>
        <v>#REF!</v>
      </c>
      <c r="F1112" s="143"/>
      <c r="G1112" s="143"/>
      <c r="H1112" s="143"/>
      <c r="I1112" s="12"/>
    </row>
    <row r="1113" spans="2:10" ht="16.5" hidden="1" outlineLevel="1" x14ac:dyDescent="0.25">
      <c r="B1113" s="138" t="s">
        <v>76</v>
      </c>
      <c r="C1113" s="139"/>
      <c r="D1113" s="139"/>
      <c r="E1113" s="139"/>
      <c r="F1113" s="139"/>
      <c r="G1113" s="139"/>
      <c r="H1113" s="140"/>
      <c r="I1113" s="12"/>
    </row>
    <row r="1114" spans="2:10" ht="16.5" hidden="1" outlineLevel="1" x14ac:dyDescent="0.25">
      <c r="B1114" s="141" t="s">
        <v>69</v>
      </c>
      <c r="C1114" s="141"/>
      <c r="D1114" s="141"/>
      <c r="E1114" s="142" t="e">
        <f>#REF!</f>
        <v>#REF!</v>
      </c>
      <c r="F1114" s="143"/>
      <c r="G1114" s="143"/>
      <c r="H1114" s="143"/>
      <c r="I1114" s="12"/>
    </row>
    <row r="1115" spans="2:10" ht="16.5" hidden="1" outlineLevel="1" x14ac:dyDescent="0.25">
      <c r="B1115" s="152" t="s">
        <v>77</v>
      </c>
      <c r="C1115" s="153"/>
      <c r="D1115" s="153"/>
      <c r="E1115" s="153"/>
      <c r="F1115" s="153"/>
      <c r="G1115" s="153"/>
      <c r="H1115" s="154"/>
      <c r="I1115" s="12"/>
    </row>
    <row r="1116" spans="2:10" ht="16.5" hidden="1" outlineLevel="1" x14ac:dyDescent="0.25">
      <c r="B1116" s="157" t="s">
        <v>78</v>
      </c>
      <c r="C1116" s="166"/>
      <c r="D1116" s="166"/>
      <c r="E1116" s="166"/>
      <c r="F1116" s="167"/>
      <c r="G1116" s="168" t="s">
        <v>79</v>
      </c>
      <c r="H1116" s="163"/>
      <c r="I1116" s="12"/>
    </row>
    <row r="1117" spans="2:10" ht="16.5" hidden="1" outlineLevel="1" x14ac:dyDescent="0.25">
      <c r="B1117" s="141" t="s">
        <v>69</v>
      </c>
      <c r="C1117" s="141"/>
      <c r="D1117" s="141"/>
      <c r="E1117" s="142" t="e">
        <f>#REF!</f>
        <v>#REF!</v>
      </c>
      <c r="F1117" s="143"/>
      <c r="G1117" s="143"/>
      <c r="H1117" s="143"/>
      <c r="I1117" s="12"/>
    </row>
    <row r="1118" spans="2:10" ht="16.5" hidden="1" outlineLevel="1" x14ac:dyDescent="0.25">
      <c r="B1118" s="6"/>
      <c r="C1118" s="6"/>
      <c r="D1118" s="6"/>
      <c r="E1118" s="7"/>
      <c r="F1118" s="6"/>
      <c r="G1118" s="6"/>
      <c r="H1118" s="6"/>
      <c r="I1118" s="12"/>
    </row>
    <row r="1119" spans="2:10" ht="16.5" hidden="1" outlineLevel="1" x14ac:dyDescent="0.25">
      <c r="B1119" s="144" t="s">
        <v>80</v>
      </c>
      <c r="C1119" s="144"/>
      <c r="D1119" s="144"/>
      <c r="E1119" s="144"/>
      <c r="F1119" s="169" t="e">
        <f>ROUNDDOWN(E1103+E1106+E1108+E1110+E1112+E1114+E1117,2)</f>
        <v>#REF!</v>
      </c>
      <c r="G1119" s="170"/>
      <c r="H1119" s="170"/>
      <c r="I1119" s="12"/>
    </row>
    <row r="1120" spans="2:10" ht="16.5" hidden="1" outlineLevel="1" x14ac:dyDescent="0.25">
      <c r="B1120" s="144" t="s">
        <v>81</v>
      </c>
      <c r="C1120" s="144"/>
      <c r="D1120" s="144"/>
      <c r="E1120" s="144"/>
      <c r="F1120" s="143"/>
      <c r="G1120" s="143"/>
      <c r="H1120" s="143"/>
      <c r="I1120" s="12"/>
    </row>
    <row r="1121" spans="2:10" ht="16.5" hidden="1" outlineLevel="1" x14ac:dyDescent="0.25">
      <c r="B1121" s="144" t="s">
        <v>82</v>
      </c>
      <c r="C1121" s="144"/>
      <c r="D1121" s="144"/>
      <c r="E1121" s="144"/>
      <c r="F1121" s="143"/>
      <c r="G1121" s="143"/>
      <c r="H1121" s="143"/>
      <c r="I1121" s="12"/>
    </row>
    <row r="1122" spans="2:10" ht="16.5" hidden="1" outlineLevel="1" x14ac:dyDescent="0.25">
      <c r="B1122" s="6"/>
      <c r="C1122" s="6"/>
      <c r="D1122" s="6"/>
      <c r="E1122" s="7"/>
      <c r="F1122" s="6"/>
      <c r="G1122" s="6"/>
      <c r="H1122" s="6"/>
      <c r="I1122" s="12"/>
    </row>
    <row r="1123" spans="2:10" hidden="1" x14ac:dyDescent="0.25">
      <c r="B1123" s="145" t="s">
        <v>66</v>
      </c>
      <c r="C1123" s="146"/>
      <c r="D1123" s="147" t="s">
        <v>1300</v>
      </c>
      <c r="E1123" s="148"/>
      <c r="F1123" s="148"/>
      <c r="G1123" s="148"/>
      <c r="H1123" s="146"/>
      <c r="I1123" s="12"/>
    </row>
    <row r="1124" spans="2:10" hidden="1" outlineLevel="1" x14ac:dyDescent="0.25">
      <c r="B1124" s="145" t="s">
        <v>48</v>
      </c>
      <c r="C1124" s="146"/>
      <c r="D1124" s="149" t="str">
        <f>IF(D155="","",D155)</f>
        <v/>
      </c>
      <c r="E1124" s="150"/>
      <c r="F1124" s="150"/>
      <c r="G1124" s="150"/>
      <c r="H1124" s="151"/>
      <c r="I1124" s="12"/>
    </row>
    <row r="1125" spans="2:10" ht="16.5" hidden="1" outlineLevel="1" x14ac:dyDescent="0.25">
      <c r="B1125" s="152" t="s">
        <v>68</v>
      </c>
      <c r="C1125" s="153"/>
      <c r="D1125" s="153"/>
      <c r="E1125" s="153"/>
      <c r="F1125" s="153"/>
      <c r="G1125" s="153"/>
      <c r="H1125" s="154"/>
      <c r="I1125" s="12"/>
    </row>
    <row r="1126" spans="2:10" ht="16.5" hidden="1" outlineLevel="1" x14ac:dyDescent="0.25">
      <c r="B1126" s="141" t="s">
        <v>69</v>
      </c>
      <c r="C1126" s="141"/>
      <c r="D1126" s="141"/>
      <c r="E1126" s="142">
        <v>0</v>
      </c>
      <c r="F1126" s="143"/>
      <c r="G1126" s="143"/>
      <c r="H1126" s="143"/>
      <c r="I1126" s="12"/>
    </row>
    <row r="1127" spans="2:10" ht="16.5" hidden="1" outlineLevel="1" x14ac:dyDescent="0.25">
      <c r="B1127" s="138" t="s">
        <v>70</v>
      </c>
      <c r="C1127" s="155"/>
      <c r="D1127" s="155"/>
      <c r="E1127" s="155"/>
      <c r="F1127" s="155"/>
      <c r="G1127" s="155"/>
      <c r="H1127" s="156"/>
      <c r="I1127" s="12"/>
    </row>
    <row r="1128" spans="2:10" ht="16.5" hidden="1" outlineLevel="1" x14ac:dyDescent="0.25">
      <c r="B1128" s="157" t="s">
        <v>71</v>
      </c>
      <c r="C1128" s="158"/>
      <c r="D1128" s="158"/>
      <c r="E1128" s="158"/>
      <c r="F1128" s="159"/>
      <c r="G1128" s="160" t="s">
        <v>72</v>
      </c>
      <c r="H1128" s="161"/>
      <c r="I1128" s="12"/>
    </row>
    <row r="1129" spans="2:10" ht="16.5" hidden="1" outlineLevel="1" x14ac:dyDescent="0.25">
      <c r="B1129" s="141" t="s">
        <v>69</v>
      </c>
      <c r="C1129" s="141"/>
      <c r="D1129" s="141"/>
      <c r="E1129" s="142">
        <v>0</v>
      </c>
      <c r="F1129" s="143"/>
      <c r="G1129" s="143"/>
      <c r="H1129" s="143"/>
      <c r="I1129" s="12"/>
      <c r="J1129" s="102">
        <f>IF(G1128="ÁNO",E1129,0)</f>
        <v>0</v>
      </c>
    </row>
    <row r="1130" spans="2:10" ht="16.5" hidden="1" outlineLevel="1" x14ac:dyDescent="0.25">
      <c r="B1130" s="138" t="s">
        <v>73</v>
      </c>
      <c r="C1130" s="155"/>
      <c r="D1130" s="155"/>
      <c r="E1130" s="155"/>
      <c r="F1130" s="155"/>
      <c r="G1130" s="155"/>
      <c r="H1130" s="156"/>
      <c r="I1130" s="12"/>
    </row>
    <row r="1131" spans="2:10" ht="16.5" hidden="1" outlineLevel="1" x14ac:dyDescent="0.25">
      <c r="B1131" s="141" t="s">
        <v>69</v>
      </c>
      <c r="C1131" s="141"/>
      <c r="D1131" s="141"/>
      <c r="E1131" s="142">
        <v>0</v>
      </c>
      <c r="F1131" s="143"/>
      <c r="G1131" s="143"/>
      <c r="H1131" s="143"/>
      <c r="I1131" s="12"/>
    </row>
    <row r="1132" spans="2:10" ht="16.5" hidden="1" outlineLevel="1" x14ac:dyDescent="0.25">
      <c r="B1132" s="138" t="s">
        <v>74</v>
      </c>
      <c r="C1132" s="139"/>
      <c r="D1132" s="139"/>
      <c r="E1132" s="139"/>
      <c r="F1132" s="139"/>
      <c r="G1132" s="139"/>
      <c r="H1132" s="140"/>
      <c r="I1132" s="12"/>
    </row>
    <row r="1133" spans="2:10" ht="16.5" hidden="1" outlineLevel="1" x14ac:dyDescent="0.25">
      <c r="B1133" s="141" t="s">
        <v>69</v>
      </c>
      <c r="C1133" s="141"/>
      <c r="D1133" s="141"/>
      <c r="E1133" s="142">
        <v>0</v>
      </c>
      <c r="F1133" s="143"/>
      <c r="G1133" s="143"/>
      <c r="H1133" s="143"/>
      <c r="I1133" s="12"/>
    </row>
    <row r="1134" spans="2:10" ht="16.5" hidden="1" outlineLevel="1" x14ac:dyDescent="0.25">
      <c r="B1134" s="138" t="s">
        <v>75</v>
      </c>
      <c r="C1134" s="139"/>
      <c r="D1134" s="139"/>
      <c r="E1134" s="139"/>
      <c r="F1134" s="139"/>
      <c r="G1134" s="139"/>
      <c r="H1134" s="140"/>
      <c r="I1134" s="12"/>
    </row>
    <row r="1135" spans="2:10" ht="16.5" hidden="1" outlineLevel="1" x14ac:dyDescent="0.25">
      <c r="B1135" s="141" t="s">
        <v>69</v>
      </c>
      <c r="C1135" s="141"/>
      <c r="D1135" s="141"/>
      <c r="E1135" s="142">
        <v>0</v>
      </c>
      <c r="F1135" s="143"/>
      <c r="G1135" s="143"/>
      <c r="H1135" s="143"/>
      <c r="I1135" s="12"/>
    </row>
    <row r="1136" spans="2:10" ht="16.5" hidden="1" outlineLevel="1" x14ac:dyDescent="0.25">
      <c r="B1136" s="138" t="s">
        <v>76</v>
      </c>
      <c r="C1136" s="139"/>
      <c r="D1136" s="139"/>
      <c r="E1136" s="139"/>
      <c r="F1136" s="139"/>
      <c r="G1136" s="139"/>
      <c r="H1136" s="140"/>
      <c r="I1136" s="12"/>
    </row>
    <row r="1137" spans="2:9" ht="16.5" hidden="1" outlineLevel="1" x14ac:dyDescent="0.25">
      <c r="B1137" s="141" t="s">
        <v>69</v>
      </c>
      <c r="C1137" s="141"/>
      <c r="D1137" s="141"/>
      <c r="E1137" s="142">
        <v>0</v>
      </c>
      <c r="F1137" s="143"/>
      <c r="G1137" s="143"/>
      <c r="H1137" s="143"/>
      <c r="I1137" s="12"/>
    </row>
    <row r="1138" spans="2:9" ht="16.5" hidden="1" outlineLevel="1" x14ac:dyDescent="0.25">
      <c r="B1138" s="152" t="s">
        <v>77</v>
      </c>
      <c r="C1138" s="153"/>
      <c r="D1138" s="153"/>
      <c r="E1138" s="153"/>
      <c r="F1138" s="153"/>
      <c r="G1138" s="153"/>
      <c r="H1138" s="154"/>
      <c r="I1138" s="12"/>
    </row>
    <row r="1139" spans="2:9" ht="16.5" hidden="1" outlineLevel="1" x14ac:dyDescent="0.25">
      <c r="B1139" s="157" t="s">
        <v>78</v>
      </c>
      <c r="C1139" s="166"/>
      <c r="D1139" s="166"/>
      <c r="E1139" s="166"/>
      <c r="F1139" s="167"/>
      <c r="G1139" s="168" t="s">
        <v>79</v>
      </c>
      <c r="H1139" s="163"/>
      <c r="I1139" s="12"/>
    </row>
    <row r="1140" spans="2:9" ht="16.5" hidden="1" outlineLevel="1" x14ac:dyDescent="0.25">
      <c r="B1140" s="141" t="s">
        <v>69</v>
      </c>
      <c r="C1140" s="141"/>
      <c r="D1140" s="141"/>
      <c r="E1140" s="142">
        <v>0</v>
      </c>
      <c r="F1140" s="143"/>
      <c r="G1140" s="143"/>
      <c r="H1140" s="143"/>
      <c r="I1140" s="12"/>
    </row>
    <row r="1141" spans="2:9" ht="16.5" hidden="1" outlineLevel="1" x14ac:dyDescent="0.25">
      <c r="B1141" s="6"/>
      <c r="C1141" s="6"/>
      <c r="D1141" s="6"/>
      <c r="E1141" s="7"/>
      <c r="F1141" s="6"/>
      <c r="G1141" s="6"/>
      <c r="H1141" s="6"/>
      <c r="I1141" s="12"/>
    </row>
    <row r="1142" spans="2:9" ht="16.5" hidden="1" outlineLevel="1" x14ac:dyDescent="0.25">
      <c r="B1142" s="144" t="s">
        <v>80</v>
      </c>
      <c r="C1142" s="144"/>
      <c r="D1142" s="144"/>
      <c r="E1142" s="144"/>
      <c r="F1142" s="169">
        <f>ROUNDDOWN(E1126+E1129+E1131+E1133+E1135+E1137+E1140,2)</f>
        <v>0</v>
      </c>
      <c r="G1142" s="170"/>
      <c r="H1142" s="170"/>
      <c r="I1142" s="12"/>
    </row>
    <row r="1143" spans="2:9" ht="16.5" hidden="1" outlineLevel="1" x14ac:dyDescent="0.25">
      <c r="B1143" s="144" t="s">
        <v>81</v>
      </c>
      <c r="C1143" s="144"/>
      <c r="D1143" s="144"/>
      <c r="E1143" s="144"/>
      <c r="F1143" s="143"/>
      <c r="G1143" s="143"/>
      <c r="H1143" s="143"/>
      <c r="I1143" s="12"/>
    </row>
    <row r="1144" spans="2:9" ht="16.5" hidden="1" outlineLevel="1" x14ac:dyDescent="0.25">
      <c r="B1144" s="144" t="s">
        <v>82</v>
      </c>
      <c r="C1144" s="144"/>
      <c r="D1144" s="144"/>
      <c r="E1144" s="144"/>
      <c r="F1144" s="143"/>
      <c r="G1144" s="143"/>
      <c r="H1144" s="143"/>
      <c r="I1144" s="12"/>
    </row>
    <row r="1145" spans="2:9" ht="16.5" hidden="1" x14ac:dyDescent="0.25">
      <c r="B1145" s="6"/>
      <c r="C1145" s="6"/>
      <c r="D1145" s="6"/>
      <c r="E1145" s="7"/>
      <c r="F1145" s="6"/>
      <c r="G1145" s="6"/>
      <c r="H1145" s="6"/>
      <c r="I1145" s="12"/>
    </row>
    <row r="1146" spans="2:9" ht="16.5" hidden="1" x14ac:dyDescent="0.25">
      <c r="B1146" s="145" t="s">
        <v>1285</v>
      </c>
      <c r="C1146" s="204"/>
      <c r="D1146" s="204"/>
      <c r="E1146" s="204"/>
      <c r="F1146" s="204"/>
      <c r="G1146" s="204"/>
      <c r="H1146" s="205"/>
    </row>
    <row r="1147" spans="2:9" ht="49.5" hidden="1" x14ac:dyDescent="0.25">
      <c r="B1147" s="52" t="s">
        <v>84</v>
      </c>
      <c r="C1147" s="162" t="str">
        <f>IF(D19="","",D19)</f>
        <v>Uvedie sa obchodné meno/názov VP</v>
      </c>
      <c r="D1147" s="163"/>
      <c r="E1147" s="52" t="s">
        <v>85</v>
      </c>
      <c r="F1147" s="96" t="e">
        <f>H1147/SUM($H$1147:$H$1151)</f>
        <v>#REF!</v>
      </c>
      <c r="G1147" s="52" t="s">
        <v>86</v>
      </c>
      <c r="H1147" s="97" t="e">
        <f>SUM(F1050:H1052)</f>
        <v>#REF!</v>
      </c>
    </row>
    <row r="1148" spans="2:9" ht="49.5" hidden="1" x14ac:dyDescent="0.25">
      <c r="B1148" s="52" t="s">
        <v>87</v>
      </c>
      <c r="C1148" s="162" t="str">
        <f>IF(D53="","",D53)</f>
        <v/>
      </c>
      <c r="D1148" s="163"/>
      <c r="E1148" s="52" t="s">
        <v>85</v>
      </c>
      <c r="F1148" s="96" t="e">
        <f t="shared" ref="F1148:F1151" si="0">H1148/SUM($H$1147:$H$1151)</f>
        <v>#REF!</v>
      </c>
      <c r="G1148" s="52" t="s">
        <v>86</v>
      </c>
      <c r="H1148" s="97" t="e">
        <f>SUM(F1073:H1075)</f>
        <v>#REF!</v>
      </c>
    </row>
    <row r="1149" spans="2:9" ht="49.5" hidden="1" outlineLevel="1" x14ac:dyDescent="0.25">
      <c r="B1149" s="52" t="s">
        <v>1301</v>
      </c>
      <c r="C1149" s="162" t="str">
        <f>IF(D87="","",D87)</f>
        <v/>
      </c>
      <c r="D1149" s="163"/>
      <c r="E1149" s="52" t="s">
        <v>85</v>
      </c>
      <c r="F1149" s="96" t="e">
        <f t="shared" si="0"/>
        <v>#REF!</v>
      </c>
      <c r="G1149" s="52" t="s">
        <v>86</v>
      </c>
      <c r="H1149" s="97" t="e">
        <f>SUM(F1096:H1098)</f>
        <v>#REF!</v>
      </c>
    </row>
    <row r="1150" spans="2:9" ht="49.5" hidden="1" outlineLevel="1" x14ac:dyDescent="0.25">
      <c r="B1150" s="52" t="s">
        <v>1302</v>
      </c>
      <c r="C1150" s="162" t="str">
        <f>IF(D121="","",D121)</f>
        <v/>
      </c>
      <c r="D1150" s="163"/>
      <c r="E1150" s="52" t="s">
        <v>85</v>
      </c>
      <c r="F1150" s="96" t="e">
        <f t="shared" si="0"/>
        <v>#REF!</v>
      </c>
      <c r="G1150" s="52" t="s">
        <v>86</v>
      </c>
      <c r="H1150" s="97" t="e">
        <f>SUM(F1119:H1121)</f>
        <v>#REF!</v>
      </c>
      <c r="I1150" s="12"/>
    </row>
    <row r="1151" spans="2:9" ht="49.5" hidden="1" outlineLevel="1" x14ac:dyDescent="0.25">
      <c r="B1151" s="52" t="s">
        <v>1303</v>
      </c>
      <c r="C1151" s="162" t="str">
        <f>IF(D155="","",D155)</f>
        <v/>
      </c>
      <c r="D1151" s="163"/>
      <c r="E1151" s="52" t="s">
        <v>85</v>
      </c>
      <c r="F1151" s="96" t="e">
        <f t="shared" si="0"/>
        <v>#REF!</v>
      </c>
      <c r="G1151" s="52" t="s">
        <v>86</v>
      </c>
      <c r="H1151" s="97">
        <f>SUM(F1142:H1144)</f>
        <v>0</v>
      </c>
      <c r="I1151" s="12"/>
    </row>
    <row r="1152" spans="2:9" ht="16.5" hidden="1" x14ac:dyDescent="0.25">
      <c r="B1152" s="31"/>
      <c r="C1152" s="32"/>
      <c r="D1152" s="32"/>
      <c r="E1152" s="32"/>
      <c r="F1152" s="32"/>
      <c r="G1152" s="32"/>
      <c r="H1152" s="32"/>
    </row>
    <row r="1153" spans="2:9" ht="16.5" hidden="1" x14ac:dyDescent="0.25">
      <c r="B1153" s="186" t="s">
        <v>1286</v>
      </c>
      <c r="C1153" s="186"/>
      <c r="D1153" s="186"/>
      <c r="E1153" s="187"/>
      <c r="F1153" s="187"/>
      <c r="G1153" s="187"/>
      <c r="H1153" s="187"/>
    </row>
    <row r="1154" spans="2:9" ht="16.5" hidden="1" customHeight="1" x14ac:dyDescent="0.25">
      <c r="B1154" s="188"/>
      <c r="C1154" s="189"/>
      <c r="D1154" s="189"/>
      <c r="E1154" s="190"/>
      <c r="F1154" s="52" t="s">
        <v>85</v>
      </c>
      <c r="G1154" s="188" t="s">
        <v>88</v>
      </c>
      <c r="H1154" s="191"/>
    </row>
    <row r="1155" spans="2:9" ht="16.5" hidden="1" x14ac:dyDescent="0.25">
      <c r="B1155" s="122" t="s">
        <v>89</v>
      </c>
      <c r="C1155" s="182"/>
      <c r="D1155" s="182"/>
      <c r="E1155" s="183"/>
      <c r="F1155" s="101">
        <v>1</v>
      </c>
      <c r="G1155" s="192" t="e">
        <f>SUM(H1147:H1151)</f>
        <v>#REF!</v>
      </c>
      <c r="H1155" s="163"/>
    </row>
    <row r="1156" spans="2:9" ht="16.5" hidden="1" x14ac:dyDescent="0.25">
      <c r="B1156" s="181" t="s">
        <v>90</v>
      </c>
      <c r="C1156" s="182"/>
      <c r="D1156" s="182"/>
      <c r="E1156" s="183"/>
      <c r="F1156" s="99" t="e">
        <f>IF(G1156=0,"",G1156/$G$1155)</f>
        <v>#REF!</v>
      </c>
      <c r="G1156" s="184" t="e">
        <f>E1034+E1057+E1080+E1103+E1126</f>
        <v>#REF!</v>
      </c>
      <c r="H1156" s="185"/>
    </row>
    <row r="1157" spans="2:9" ht="16.5" hidden="1" x14ac:dyDescent="0.25">
      <c r="B1157" s="181" t="s">
        <v>1326</v>
      </c>
      <c r="C1157" s="182"/>
      <c r="D1157" s="182"/>
      <c r="E1157" s="183"/>
      <c r="F1157" s="99" t="e">
        <f t="shared" ref="F1157:F1160" si="1">IF(G1157=0,"",G1157/$G$1155)</f>
        <v>#REF!</v>
      </c>
      <c r="G1157" s="184" t="e">
        <f>E1034+E1037+E1039+E1041+E1043+E1045+E1057+E1060+E1062+E1064+E1066+E1068+E1080+E1083+E1085+E1087+E1089+E1091+E1103+E1106+E1108+E1110+E1112+E1114+E1126+E1129+E1131+E1133+E1135+E1137</f>
        <v>#REF!</v>
      </c>
      <c r="H1157" s="185"/>
    </row>
    <row r="1158" spans="2:9" ht="16.5" hidden="1" x14ac:dyDescent="0.25">
      <c r="B1158" s="181" t="s">
        <v>91</v>
      </c>
      <c r="C1158" s="182"/>
      <c r="D1158" s="182"/>
      <c r="E1158" s="183"/>
      <c r="F1158" s="99" t="str">
        <f t="shared" si="1"/>
        <v/>
      </c>
      <c r="G1158" s="184">
        <f>J1037+J1060+J1083+J1106+J1129</f>
        <v>0</v>
      </c>
      <c r="H1158" s="185"/>
    </row>
    <row r="1159" spans="2:9" ht="16.5" hidden="1" x14ac:dyDescent="0.25">
      <c r="B1159" s="181" t="s">
        <v>92</v>
      </c>
      <c r="C1159" s="182"/>
      <c r="D1159" s="182"/>
      <c r="E1159" s="183"/>
      <c r="F1159" s="99" t="e">
        <f t="shared" si="1"/>
        <v>#REF!</v>
      </c>
      <c r="G1159" s="184" t="e">
        <f>E1048+E1071+E1094+E1117+E1140</f>
        <v>#REF!</v>
      </c>
      <c r="H1159" s="185"/>
    </row>
    <row r="1160" spans="2:9" ht="16.5" hidden="1" x14ac:dyDescent="0.25">
      <c r="B1160" s="181" t="s">
        <v>93</v>
      </c>
      <c r="C1160" s="182"/>
      <c r="D1160" s="182"/>
      <c r="E1160" s="183"/>
      <c r="F1160" s="99" t="e">
        <f t="shared" si="1"/>
        <v>#VALUE!</v>
      </c>
      <c r="G1160" s="184" t="str">
        <f>G271</f>
        <v>Žiadateľ uvedie výdavky EFRR + štátny rozpočet.</v>
      </c>
      <c r="H1160" s="185"/>
    </row>
    <row r="1161" spans="2:9" ht="17.25" hidden="1" thickBot="1" x14ac:dyDescent="0.3">
      <c r="B1161" s="31" t="s">
        <v>94</v>
      </c>
      <c r="C1161" s="32"/>
      <c r="D1161" s="32"/>
      <c r="E1161" s="32"/>
      <c r="F1161" s="32"/>
      <c r="G1161" s="32"/>
      <c r="H1161" s="32"/>
    </row>
    <row r="1162" spans="2:9" ht="17.25" hidden="1" thickBot="1" x14ac:dyDescent="0.3">
      <c r="B1162" s="251" t="s">
        <v>95</v>
      </c>
      <c r="C1162" s="252"/>
      <c r="D1162" s="252"/>
      <c r="E1162" s="252"/>
      <c r="F1162" s="252"/>
      <c r="G1162" s="252"/>
      <c r="H1162" s="256"/>
    </row>
    <row r="1163" spans="2:9" ht="33" hidden="1" x14ac:dyDescent="0.25">
      <c r="B1163" s="164"/>
      <c r="C1163" s="165"/>
      <c r="D1163" s="56" t="s">
        <v>96</v>
      </c>
      <c r="E1163" s="56" t="s">
        <v>97</v>
      </c>
      <c r="F1163" s="56" t="s">
        <v>98</v>
      </c>
      <c r="G1163" s="56" t="s">
        <v>99</v>
      </c>
      <c r="H1163" s="56" t="s">
        <v>100</v>
      </c>
    </row>
    <row r="1164" spans="2:9" ht="16.5" hidden="1" x14ac:dyDescent="0.25">
      <c r="B1164" s="171" t="s">
        <v>101</v>
      </c>
      <c r="C1164" s="172"/>
      <c r="D1164" s="57" t="s">
        <v>102</v>
      </c>
      <c r="E1164" s="104" t="e">
        <f>SUM(F1050:H1052)</f>
        <v>#REF!</v>
      </c>
      <c r="F1164" s="99" t="e">
        <f>IF(E1164=0,"",E1164/$G$1164)</f>
        <v>#REF!</v>
      </c>
      <c r="G1164" s="177" t="e">
        <f>SUM(E1164:E1168)</f>
        <v>#REF!</v>
      </c>
      <c r="H1164" s="178" t="e">
        <f>IF(G1164=0,"",G1164/G1164)</f>
        <v>#REF!</v>
      </c>
    </row>
    <row r="1165" spans="2:9" ht="16.5" hidden="1" x14ac:dyDescent="0.25">
      <c r="B1165" s="173"/>
      <c r="C1165" s="174"/>
      <c r="D1165" s="57" t="s">
        <v>103</v>
      </c>
      <c r="E1165" s="105" t="e">
        <f>SUM(F1073:H1075)</f>
        <v>#REF!</v>
      </c>
      <c r="F1165" s="99" t="e">
        <f t="shared" ref="F1165:F1168" si="2">IF(E1165=0,"",E1165/$G$1164)</f>
        <v>#REF!</v>
      </c>
      <c r="G1165" s="177"/>
      <c r="H1165" s="179"/>
    </row>
    <row r="1166" spans="2:9" ht="16.5" hidden="1" x14ac:dyDescent="0.25">
      <c r="B1166" s="173"/>
      <c r="C1166" s="174"/>
      <c r="D1166" s="57" t="s">
        <v>1304</v>
      </c>
      <c r="E1166" s="105" t="e">
        <f>SUM(F1096:H1098)</f>
        <v>#REF!</v>
      </c>
      <c r="F1166" s="99" t="e">
        <f t="shared" si="2"/>
        <v>#REF!</v>
      </c>
      <c r="G1166" s="177"/>
      <c r="H1166" s="179"/>
      <c r="I1166" s="12"/>
    </row>
    <row r="1167" spans="2:9" ht="16.5" hidden="1" x14ac:dyDescent="0.25">
      <c r="B1167" s="173"/>
      <c r="C1167" s="174"/>
      <c r="D1167" s="57" t="s">
        <v>1305</v>
      </c>
      <c r="E1167" s="105" t="e">
        <f>SUM(F1119:H1121)</f>
        <v>#REF!</v>
      </c>
      <c r="F1167" s="99" t="e">
        <f t="shared" si="2"/>
        <v>#REF!</v>
      </c>
      <c r="G1167" s="177"/>
      <c r="H1167" s="179"/>
      <c r="I1167" s="12"/>
    </row>
    <row r="1168" spans="2:9" ht="16.5" hidden="1" x14ac:dyDescent="0.25">
      <c r="B1168" s="175"/>
      <c r="C1168" s="176"/>
      <c r="D1168" s="57" t="s">
        <v>1306</v>
      </c>
      <c r="E1168" s="104">
        <f>SUM(F1142:H1144)</f>
        <v>0</v>
      </c>
      <c r="F1168" s="99" t="str">
        <f t="shared" si="2"/>
        <v/>
      </c>
      <c r="G1168" s="177"/>
      <c r="H1168" s="180"/>
    </row>
    <row r="1169" spans="2:9" ht="16.5" hidden="1" x14ac:dyDescent="0.25">
      <c r="B1169" s="171" t="s">
        <v>104</v>
      </c>
      <c r="C1169" s="172"/>
      <c r="D1169" s="57" t="s">
        <v>102</v>
      </c>
      <c r="E1169" s="105" t="e">
        <f>ROUNDDOWN(E1164*F1169,2)</f>
        <v>#REF!</v>
      </c>
      <c r="F1169" s="99">
        <v>0.85</v>
      </c>
      <c r="G1169" s="177" t="e">
        <f>SUM(E1169:E1173)</f>
        <v>#REF!</v>
      </c>
      <c r="H1169" s="178" t="e">
        <f>IF(G1164=0,"",G1169/$G$1164)</f>
        <v>#REF!</v>
      </c>
    </row>
    <row r="1170" spans="2:9" ht="16.5" hidden="1" x14ac:dyDescent="0.25">
      <c r="B1170" s="173"/>
      <c r="C1170" s="174"/>
      <c r="D1170" s="57" t="s">
        <v>103</v>
      </c>
      <c r="E1170" s="105" t="e">
        <f t="shared" ref="E1170:E1173" si="3">ROUNDDOWN(E1165*F1170,2)</f>
        <v>#REF!</v>
      </c>
      <c r="F1170" s="99">
        <v>0.85</v>
      </c>
      <c r="G1170" s="177"/>
      <c r="H1170" s="179"/>
    </row>
    <row r="1171" spans="2:9" ht="16.5" hidden="1" x14ac:dyDescent="0.25">
      <c r="B1171" s="173"/>
      <c r="C1171" s="174"/>
      <c r="D1171" s="57" t="s">
        <v>1304</v>
      </c>
      <c r="E1171" s="105" t="e">
        <f t="shared" si="3"/>
        <v>#REF!</v>
      </c>
      <c r="F1171" s="99" t="e">
        <f>IF(E1166="",0,0.85)</f>
        <v>#REF!</v>
      </c>
      <c r="G1171" s="177"/>
      <c r="H1171" s="179"/>
      <c r="I1171" s="12"/>
    </row>
    <row r="1172" spans="2:9" ht="16.5" hidden="1" x14ac:dyDescent="0.25">
      <c r="B1172" s="173"/>
      <c r="C1172" s="174"/>
      <c r="D1172" s="57" t="s">
        <v>1305</v>
      </c>
      <c r="E1172" s="105" t="e">
        <f t="shared" si="3"/>
        <v>#REF!</v>
      </c>
      <c r="F1172" s="99" t="e">
        <f t="shared" ref="F1172:F1173" si="4">IF(E1167="","",0.85)</f>
        <v>#REF!</v>
      </c>
      <c r="G1172" s="177"/>
      <c r="H1172" s="179"/>
      <c r="I1172" s="12"/>
    </row>
    <row r="1173" spans="2:9" ht="16.5" hidden="1" x14ac:dyDescent="0.25">
      <c r="B1173" s="175"/>
      <c r="C1173" s="176"/>
      <c r="D1173" s="57" t="s">
        <v>1306</v>
      </c>
      <c r="E1173" s="105">
        <f t="shared" si="3"/>
        <v>0</v>
      </c>
      <c r="F1173" s="99">
        <f t="shared" si="4"/>
        <v>0.85</v>
      </c>
      <c r="G1173" s="177"/>
      <c r="H1173" s="180"/>
    </row>
    <row r="1174" spans="2:9" ht="16.5" hidden="1" x14ac:dyDescent="0.25">
      <c r="B1174" s="171" t="s">
        <v>105</v>
      </c>
      <c r="C1174" s="172"/>
      <c r="D1174" s="57" t="s">
        <v>102</v>
      </c>
      <c r="E1174" s="105" t="e">
        <f>ROUNDDOWN($E$1164*F1174,2)</f>
        <v>#REF!</v>
      </c>
      <c r="F1174" s="103"/>
      <c r="G1174" s="177" t="e">
        <f>SUM(E1174:E1178)</f>
        <v>#REF!</v>
      </c>
      <c r="H1174" s="178" t="e">
        <f>IF(G1169=0,"",G1174/$G$1164)</f>
        <v>#REF!</v>
      </c>
    </row>
    <row r="1175" spans="2:9" ht="16.5" hidden="1" x14ac:dyDescent="0.25">
      <c r="B1175" s="173"/>
      <c r="C1175" s="174"/>
      <c r="D1175" s="57" t="s">
        <v>103</v>
      </c>
      <c r="E1175" s="105" t="e">
        <f>ROUNDDOWN($E$1165*F1175,2)</f>
        <v>#REF!</v>
      </c>
      <c r="F1175" s="103"/>
      <c r="G1175" s="177"/>
      <c r="H1175" s="179"/>
    </row>
    <row r="1176" spans="2:9" ht="16.5" hidden="1" x14ac:dyDescent="0.25">
      <c r="B1176" s="173"/>
      <c r="C1176" s="174"/>
      <c r="D1176" s="57" t="s">
        <v>1304</v>
      </c>
      <c r="E1176" s="105" t="e">
        <f>ROUNDDOWN($E$1166*F1176,2)</f>
        <v>#REF!</v>
      </c>
      <c r="F1176" s="103"/>
      <c r="G1176" s="177"/>
      <c r="H1176" s="179"/>
      <c r="I1176" s="12"/>
    </row>
    <row r="1177" spans="2:9" ht="16.5" hidden="1" x14ac:dyDescent="0.25">
      <c r="B1177" s="173"/>
      <c r="C1177" s="174"/>
      <c r="D1177" s="57" t="s">
        <v>1305</v>
      </c>
      <c r="E1177" s="105" t="e">
        <f>ROUNDDOWN($E$1167*F1177,2)</f>
        <v>#REF!</v>
      </c>
      <c r="F1177" s="103"/>
      <c r="G1177" s="177"/>
      <c r="H1177" s="179"/>
      <c r="I1177" s="12"/>
    </row>
    <row r="1178" spans="2:9" ht="16.5" hidden="1" x14ac:dyDescent="0.25">
      <c r="B1178" s="175"/>
      <c r="C1178" s="176"/>
      <c r="D1178" s="57" t="s">
        <v>1306</v>
      </c>
      <c r="E1178" s="105">
        <f>ROUNDDOWN($E$1168*F1178,2)</f>
        <v>0</v>
      </c>
      <c r="F1178" s="103"/>
      <c r="G1178" s="177"/>
      <c r="H1178" s="180"/>
    </row>
    <row r="1179" spans="2:9" ht="16.5" hidden="1" x14ac:dyDescent="0.25">
      <c r="B1179" s="171" t="s">
        <v>106</v>
      </c>
      <c r="C1179" s="172"/>
      <c r="D1179" s="57" t="s">
        <v>102</v>
      </c>
      <c r="E1179" s="105" t="e">
        <f>ROUNDDOWN($E$1164*F1179,2)</f>
        <v>#REF!</v>
      </c>
      <c r="F1179" s="103"/>
      <c r="G1179" s="177" t="e">
        <f>SUM(E1179:E1183)</f>
        <v>#REF!</v>
      </c>
      <c r="H1179" s="178" t="e">
        <f>IF(G1174=0,"",G1179/$G$1164)</f>
        <v>#REF!</v>
      </c>
    </row>
    <row r="1180" spans="2:9" ht="16.5" hidden="1" x14ac:dyDescent="0.25">
      <c r="B1180" s="173"/>
      <c r="C1180" s="174"/>
      <c r="D1180" s="57" t="s">
        <v>103</v>
      </c>
      <c r="E1180" s="105" t="e">
        <f>ROUNDDOWN($E$1165*F1180,2)</f>
        <v>#REF!</v>
      </c>
      <c r="F1180" s="103"/>
      <c r="G1180" s="177"/>
      <c r="H1180" s="179"/>
    </row>
    <row r="1181" spans="2:9" ht="16.5" hidden="1" x14ac:dyDescent="0.25">
      <c r="B1181" s="173"/>
      <c r="C1181" s="174"/>
      <c r="D1181" s="57" t="s">
        <v>1304</v>
      </c>
      <c r="E1181" s="105" t="e">
        <f>ROUNDDOWN($E$1166*F1181,2)</f>
        <v>#REF!</v>
      </c>
      <c r="F1181" s="103"/>
      <c r="G1181" s="177"/>
      <c r="H1181" s="179"/>
      <c r="I1181" s="12"/>
    </row>
    <row r="1182" spans="2:9" ht="16.5" hidden="1" x14ac:dyDescent="0.25">
      <c r="B1182" s="173"/>
      <c r="C1182" s="174"/>
      <c r="D1182" s="57" t="s">
        <v>1305</v>
      </c>
      <c r="E1182" s="105" t="e">
        <f>ROUNDDOWN($E$1167*F1182,2)</f>
        <v>#REF!</v>
      </c>
      <c r="F1182" s="103"/>
      <c r="G1182" s="177"/>
      <c r="H1182" s="179"/>
      <c r="I1182" s="12"/>
    </row>
    <row r="1183" spans="2:9" ht="16.5" hidden="1" x14ac:dyDescent="0.25">
      <c r="B1183" s="175"/>
      <c r="C1183" s="176"/>
      <c r="D1183" s="57" t="s">
        <v>1306</v>
      </c>
      <c r="E1183" s="105">
        <f>ROUNDDOWN($E$1168*F1183,2)</f>
        <v>0</v>
      </c>
      <c r="F1183" s="103"/>
      <c r="G1183" s="177"/>
      <c r="H1183" s="180"/>
    </row>
    <row r="1184" spans="2:9" ht="16.5" hidden="1" x14ac:dyDescent="0.25">
      <c r="B1184" s="171" t="s">
        <v>107</v>
      </c>
      <c r="C1184" s="172"/>
      <c r="D1184" s="57" t="s">
        <v>102</v>
      </c>
      <c r="E1184" s="105" t="e">
        <f>ROUNDDOWN($E$1164*F1184,2)</f>
        <v>#REF!</v>
      </c>
      <c r="F1184" s="103"/>
      <c r="G1184" s="177" t="e">
        <f>SUM(E1184:E1188)</f>
        <v>#REF!</v>
      </c>
      <c r="H1184" s="178" t="e">
        <f>IF(G1179=0,"",G1184/$G$1164)</f>
        <v>#REF!</v>
      </c>
    </row>
    <row r="1185" spans="2:9" ht="16.5" hidden="1" x14ac:dyDescent="0.25">
      <c r="B1185" s="173"/>
      <c r="C1185" s="174"/>
      <c r="D1185" s="57" t="s">
        <v>103</v>
      </c>
      <c r="E1185" s="105" t="e">
        <f>ROUNDDOWN($E$1165*F1185,2)</f>
        <v>#REF!</v>
      </c>
      <c r="F1185" s="103"/>
      <c r="G1185" s="177"/>
      <c r="H1185" s="179"/>
    </row>
    <row r="1186" spans="2:9" ht="16.5" hidden="1" x14ac:dyDescent="0.25">
      <c r="B1186" s="173"/>
      <c r="C1186" s="174"/>
      <c r="D1186" s="57" t="s">
        <v>1304</v>
      </c>
      <c r="E1186" s="105" t="e">
        <f>ROUNDDOWN($E$1166*F1186,2)</f>
        <v>#REF!</v>
      </c>
      <c r="F1186" s="103"/>
      <c r="G1186" s="177"/>
      <c r="H1186" s="179"/>
      <c r="I1186" s="12"/>
    </row>
    <row r="1187" spans="2:9" ht="16.5" hidden="1" x14ac:dyDescent="0.25">
      <c r="B1187" s="173"/>
      <c r="C1187" s="174"/>
      <c r="D1187" s="57" t="s">
        <v>1305</v>
      </c>
      <c r="E1187" s="105" t="e">
        <f>ROUNDDOWN($E$1167*F1187,2)</f>
        <v>#REF!</v>
      </c>
      <c r="F1187" s="103"/>
      <c r="G1187" s="177"/>
      <c r="H1187" s="179"/>
      <c r="I1187" s="12"/>
    </row>
    <row r="1188" spans="2:9" ht="16.5" hidden="1" x14ac:dyDescent="0.25">
      <c r="B1188" s="175"/>
      <c r="C1188" s="176"/>
      <c r="D1188" s="57" t="s">
        <v>1306</v>
      </c>
      <c r="E1188" s="105">
        <f>ROUNDDOWN($E$1168*F1188,2)</f>
        <v>0</v>
      </c>
      <c r="F1188" s="103"/>
      <c r="G1188" s="177"/>
      <c r="H1188" s="180"/>
    </row>
    <row r="1189" spans="2:9" ht="16.5" hidden="1" x14ac:dyDescent="0.25">
      <c r="B1189" s="171" t="s">
        <v>108</v>
      </c>
      <c r="C1189" s="172"/>
      <c r="D1189" s="57" t="s">
        <v>102</v>
      </c>
      <c r="E1189" s="105" t="e">
        <f>ROUNDDOWN($E$1164*F1189,2)</f>
        <v>#REF!</v>
      </c>
      <c r="F1189" s="103"/>
      <c r="G1189" s="177" t="e">
        <f>SUM(E1189:E1193)</f>
        <v>#REF!</v>
      </c>
      <c r="H1189" s="178" t="e">
        <f>IF(G1184=0,"",G1189/$G$1164)</f>
        <v>#REF!</v>
      </c>
    </row>
    <row r="1190" spans="2:9" ht="16.5" hidden="1" x14ac:dyDescent="0.25">
      <c r="B1190" s="173"/>
      <c r="C1190" s="174"/>
      <c r="D1190" s="57" t="s">
        <v>103</v>
      </c>
      <c r="E1190" s="105" t="e">
        <f>ROUNDDOWN($E$1165*F1190,2)</f>
        <v>#REF!</v>
      </c>
      <c r="F1190" s="103"/>
      <c r="G1190" s="177"/>
      <c r="H1190" s="179"/>
    </row>
    <row r="1191" spans="2:9" ht="16.5" hidden="1" x14ac:dyDescent="0.25">
      <c r="B1191" s="173"/>
      <c r="C1191" s="174"/>
      <c r="D1191" s="57" t="s">
        <v>1304</v>
      </c>
      <c r="E1191" s="105" t="e">
        <f>ROUNDDOWN($E$1166*F1191,2)</f>
        <v>#REF!</v>
      </c>
      <c r="F1191" s="103"/>
      <c r="G1191" s="177"/>
      <c r="H1191" s="179"/>
      <c r="I1191" s="12"/>
    </row>
    <row r="1192" spans="2:9" ht="16.5" hidden="1" x14ac:dyDescent="0.25">
      <c r="B1192" s="173"/>
      <c r="C1192" s="174"/>
      <c r="D1192" s="57" t="s">
        <v>1305</v>
      </c>
      <c r="E1192" s="105" t="e">
        <f>ROUNDDOWN($E$1167*F1192,2)</f>
        <v>#REF!</v>
      </c>
      <c r="F1192" s="103"/>
      <c r="G1192" s="177"/>
      <c r="H1192" s="179"/>
      <c r="I1192" s="12"/>
    </row>
    <row r="1193" spans="2:9" ht="16.5" hidden="1" x14ac:dyDescent="0.25">
      <c r="B1193" s="175"/>
      <c r="C1193" s="176"/>
      <c r="D1193" s="57" t="s">
        <v>1306</v>
      </c>
      <c r="E1193" s="105">
        <f>ROUNDDOWN($E$1168*F1193,2)</f>
        <v>0</v>
      </c>
      <c r="F1193" s="103"/>
      <c r="G1193" s="177"/>
      <c r="H1193" s="180"/>
    </row>
    <row r="1194" spans="2:9" ht="16.5" hidden="1" x14ac:dyDescent="0.25">
      <c r="B1194" s="171" t="s">
        <v>109</v>
      </c>
      <c r="C1194" s="172"/>
      <c r="D1194" s="57" t="s">
        <v>102</v>
      </c>
      <c r="E1194" s="105" t="e">
        <f>ROUNDDOWN($E$1164*F1194,2)</f>
        <v>#REF!</v>
      </c>
      <c r="F1194" s="103"/>
      <c r="G1194" s="177" t="e">
        <f>SUM(E1194:E1198)</f>
        <v>#REF!</v>
      </c>
      <c r="H1194" s="178" t="e">
        <f>IF(G1189=0,"",G1194/$G$1164)</f>
        <v>#REF!</v>
      </c>
    </row>
    <row r="1195" spans="2:9" ht="16.5" hidden="1" x14ac:dyDescent="0.25">
      <c r="B1195" s="173"/>
      <c r="C1195" s="174"/>
      <c r="D1195" s="57" t="s">
        <v>103</v>
      </c>
      <c r="E1195" s="105" t="e">
        <f>ROUNDDOWN($E$1165*F1195,2)</f>
        <v>#REF!</v>
      </c>
      <c r="F1195" s="103"/>
      <c r="G1195" s="177"/>
      <c r="H1195" s="179"/>
    </row>
    <row r="1196" spans="2:9" ht="16.5" hidden="1" x14ac:dyDescent="0.25">
      <c r="B1196" s="173"/>
      <c r="C1196" s="174"/>
      <c r="D1196" s="57" t="s">
        <v>1304</v>
      </c>
      <c r="E1196" s="105" t="e">
        <f>ROUNDDOWN($E$1166*F1196,2)</f>
        <v>#REF!</v>
      </c>
      <c r="F1196" s="103"/>
      <c r="G1196" s="177"/>
      <c r="H1196" s="179"/>
      <c r="I1196" s="12"/>
    </row>
    <row r="1197" spans="2:9" ht="16.5" hidden="1" x14ac:dyDescent="0.25">
      <c r="B1197" s="173"/>
      <c r="C1197" s="174"/>
      <c r="D1197" s="57" t="s">
        <v>1305</v>
      </c>
      <c r="E1197" s="105" t="e">
        <f>ROUNDDOWN($E$1167*F1197,2)</f>
        <v>#REF!</v>
      </c>
      <c r="F1197" s="103"/>
      <c r="G1197" s="177"/>
      <c r="H1197" s="179"/>
      <c r="I1197" s="12"/>
    </row>
    <row r="1198" spans="2:9" ht="16.5" hidden="1" x14ac:dyDescent="0.25">
      <c r="B1198" s="175"/>
      <c r="C1198" s="176"/>
      <c r="D1198" s="57" t="s">
        <v>1306</v>
      </c>
      <c r="E1198" s="105">
        <f>ROUNDDOWN($E$1168*F1198,2)</f>
        <v>0</v>
      </c>
      <c r="F1198" s="103"/>
      <c r="G1198" s="177"/>
      <c r="H1198" s="180"/>
    </row>
    <row r="1199" spans="2:9" ht="16.5" hidden="1" x14ac:dyDescent="0.25">
      <c r="B1199" s="122" t="s">
        <v>110</v>
      </c>
      <c r="C1199" s="123"/>
      <c r="D1199" s="123"/>
      <c r="E1199" s="123"/>
      <c r="F1199" s="124"/>
      <c r="G1199" s="105" t="e">
        <f>SUM(G1169:G1198)</f>
        <v>#REF!</v>
      </c>
      <c r="H1199" s="100" t="e">
        <f>SUM(H1169:H1198)</f>
        <v>#REF!</v>
      </c>
    </row>
    <row r="1200" spans="2:9" ht="17.25" thickBot="1" x14ac:dyDescent="0.3">
      <c r="B1200" s="31"/>
      <c r="C1200" s="32"/>
      <c r="D1200" s="32"/>
      <c r="E1200" s="32"/>
      <c r="F1200" s="32"/>
      <c r="G1200" s="32"/>
      <c r="H1200" s="32"/>
    </row>
    <row r="1201" spans="2:10" ht="174" customHeight="1" thickBot="1" x14ac:dyDescent="0.3">
      <c r="B1201" s="251" t="s">
        <v>1427</v>
      </c>
      <c r="C1201" s="252"/>
      <c r="D1201" s="252"/>
      <c r="E1201" s="252"/>
      <c r="F1201" s="252"/>
      <c r="G1201" s="252"/>
      <c r="H1201" s="253"/>
    </row>
    <row r="1202" spans="2:10" ht="16.5" x14ac:dyDescent="0.3">
      <c r="C1202" s="51" t="s">
        <v>1327</v>
      </c>
      <c r="D1202" s="116"/>
      <c r="E1202" s="116"/>
      <c r="F1202" s="116"/>
      <c r="G1202" s="51"/>
      <c r="H1202" s="51"/>
    </row>
    <row r="1203" spans="2:10" ht="16.5" x14ac:dyDescent="0.3">
      <c r="C1203" s="51" t="s">
        <v>1328</v>
      </c>
      <c r="D1203" s="117"/>
      <c r="E1203" s="117"/>
      <c r="F1203" s="117"/>
      <c r="G1203" s="51"/>
      <c r="H1203" s="51"/>
      <c r="I1203" s="106"/>
      <c r="J1203" s="106"/>
    </row>
    <row r="1204" spans="2:10" ht="16.5" x14ac:dyDescent="0.3">
      <c r="C1204" s="51" t="s">
        <v>1329</v>
      </c>
      <c r="D1204" s="117"/>
      <c r="E1204" s="117"/>
      <c r="F1204" s="117"/>
      <c r="G1204" s="51"/>
      <c r="H1204" s="51"/>
      <c r="I1204" s="106"/>
      <c r="J1204" s="106"/>
    </row>
    <row r="1205" spans="2:10" ht="16.5" x14ac:dyDescent="0.3">
      <c r="C1205" s="51" t="s">
        <v>1330</v>
      </c>
      <c r="D1205" s="117"/>
      <c r="E1205" s="117"/>
      <c r="F1205" s="117"/>
      <c r="G1205" s="51"/>
      <c r="H1205" s="51"/>
      <c r="I1205" s="106"/>
      <c r="J1205" s="106"/>
    </row>
    <row r="1206" spans="2:10" ht="16.5" x14ac:dyDescent="0.3">
      <c r="C1206" s="51" t="s">
        <v>1365</v>
      </c>
      <c r="D1206" s="117"/>
      <c r="E1206" s="117"/>
      <c r="F1206" s="117"/>
      <c r="G1206" s="51"/>
      <c r="H1206" s="51"/>
      <c r="I1206" s="106"/>
      <c r="J1206" s="106"/>
    </row>
    <row r="1207" spans="2:10" ht="16.5" x14ac:dyDescent="0.3">
      <c r="C1207" s="51" t="s">
        <v>1331</v>
      </c>
      <c r="D1207" s="117"/>
      <c r="E1207" s="117"/>
      <c r="F1207" s="117"/>
      <c r="G1207" s="51"/>
      <c r="H1207" s="51"/>
      <c r="I1207" s="106"/>
      <c r="J1207" s="106"/>
    </row>
    <row r="1208" spans="2:10" ht="16.5" x14ac:dyDescent="0.3">
      <c r="C1208" s="51" t="s">
        <v>1332</v>
      </c>
      <c r="D1208" s="117"/>
      <c r="E1208" s="117"/>
      <c r="F1208" s="117"/>
      <c r="G1208" s="51"/>
      <c r="H1208" s="51"/>
      <c r="I1208" s="106"/>
      <c r="J1208" s="106"/>
    </row>
    <row r="1209" spans="2:10" ht="16.5" x14ac:dyDescent="0.3">
      <c r="C1209" s="51" t="s">
        <v>1333</v>
      </c>
      <c r="D1209" s="117"/>
      <c r="E1209" s="117"/>
      <c r="F1209" s="117"/>
      <c r="G1209" s="51"/>
      <c r="H1209" s="51"/>
      <c r="I1209" s="106"/>
      <c r="J1209" s="106"/>
    </row>
    <row r="1210" spans="2:10" ht="16.5" x14ac:dyDescent="0.3">
      <c r="C1210" s="51" t="s">
        <v>1334</v>
      </c>
      <c r="D1210" s="117"/>
      <c r="E1210" s="117"/>
      <c r="F1210" s="117"/>
      <c r="G1210" s="51"/>
      <c r="H1210" s="51"/>
      <c r="I1210" s="106"/>
      <c r="J1210" s="106"/>
    </row>
    <row r="1211" spans="2:10" ht="16.5" x14ac:dyDescent="0.3">
      <c r="C1211" s="51" t="s">
        <v>1356</v>
      </c>
      <c r="D1211" s="117"/>
      <c r="E1211" s="117"/>
      <c r="F1211" s="117"/>
      <c r="G1211" s="51"/>
      <c r="H1211" s="51"/>
      <c r="I1211" s="106"/>
      <c r="J1211" s="106"/>
    </row>
    <row r="1212" spans="2:10" ht="16.5" x14ac:dyDescent="0.3">
      <c r="C1212" s="51" t="s">
        <v>1357</v>
      </c>
      <c r="D1212" s="117"/>
      <c r="E1212" s="117"/>
      <c r="F1212" s="117"/>
      <c r="G1212" s="51"/>
      <c r="H1212" s="51"/>
      <c r="I1212" s="106"/>
      <c r="J1212" s="106"/>
    </row>
    <row r="1213" spans="2:10" ht="16.5" x14ac:dyDescent="0.3">
      <c r="C1213" s="51" t="s">
        <v>1358</v>
      </c>
      <c r="D1213" s="117"/>
      <c r="E1213" s="117"/>
      <c r="F1213" s="117"/>
      <c r="G1213" s="51"/>
      <c r="H1213" s="51"/>
      <c r="I1213" s="106"/>
      <c r="J1213" s="106"/>
    </row>
    <row r="1214" spans="2:10" ht="16.5" x14ac:dyDescent="0.3">
      <c r="C1214" s="51" t="s">
        <v>1359</v>
      </c>
      <c r="D1214" s="117"/>
      <c r="E1214" s="117"/>
      <c r="F1214" s="117"/>
      <c r="G1214" s="51"/>
      <c r="H1214" s="51"/>
      <c r="I1214" s="106"/>
      <c r="J1214" s="106"/>
    </row>
    <row r="1215" spans="2:10" ht="16.5" x14ac:dyDescent="0.3">
      <c r="C1215" s="51" t="s">
        <v>1360</v>
      </c>
      <c r="D1215" s="117"/>
      <c r="E1215" s="117"/>
      <c r="F1215" s="117"/>
      <c r="G1215" s="51"/>
      <c r="H1215" s="51"/>
      <c r="I1215" s="106"/>
      <c r="J1215" s="106"/>
    </row>
    <row r="1216" spans="2:10" ht="16.5" x14ac:dyDescent="0.3">
      <c r="B1216" s="119" t="s">
        <v>1339</v>
      </c>
      <c r="C1216" s="118" t="s">
        <v>1335</v>
      </c>
      <c r="D1216" s="117"/>
      <c r="E1216" s="117"/>
      <c r="F1216" s="117"/>
      <c r="G1216" s="51"/>
      <c r="H1216" s="51"/>
      <c r="I1216" s="106"/>
      <c r="J1216" s="106"/>
    </row>
    <row r="1217" spans="2:10" ht="16.5" x14ac:dyDescent="0.3">
      <c r="B1217" s="51"/>
      <c r="C1217" s="51" t="s">
        <v>1361</v>
      </c>
      <c r="D1217" s="117"/>
      <c r="E1217" s="117"/>
      <c r="F1217" s="117"/>
      <c r="G1217" s="51"/>
      <c r="H1217" s="51"/>
      <c r="I1217" s="106"/>
      <c r="J1217" s="106"/>
    </row>
    <row r="1218" spans="2:10" ht="16.5" x14ac:dyDescent="0.3">
      <c r="B1218" s="51"/>
      <c r="C1218" s="51" t="s">
        <v>1362</v>
      </c>
      <c r="D1218" s="117"/>
      <c r="E1218" s="117"/>
      <c r="F1218" s="117"/>
      <c r="G1218" s="51"/>
      <c r="H1218" s="51"/>
      <c r="I1218" s="106"/>
      <c r="J1218" s="106"/>
    </row>
    <row r="1219" spans="2:10" ht="16.5" x14ac:dyDescent="0.3">
      <c r="B1219" s="51"/>
      <c r="C1219" s="51" t="s">
        <v>1363</v>
      </c>
      <c r="D1219" s="117"/>
      <c r="E1219" s="117"/>
      <c r="F1219" s="117"/>
      <c r="G1219" s="51"/>
      <c r="H1219" s="51"/>
      <c r="I1219" s="106"/>
      <c r="J1219" s="106"/>
    </row>
    <row r="1220" spans="2:10" ht="16.5" x14ac:dyDescent="0.3">
      <c r="B1220" s="51"/>
      <c r="C1220" s="51" t="s">
        <v>1364</v>
      </c>
      <c r="D1220" s="117"/>
      <c r="E1220" s="117"/>
      <c r="F1220" s="117"/>
      <c r="G1220" s="51"/>
      <c r="H1220" s="51"/>
      <c r="I1220" s="106"/>
      <c r="J1220" s="106"/>
    </row>
    <row r="1221" spans="2:10" ht="16.5" x14ac:dyDescent="0.3">
      <c r="B1221" s="119" t="s">
        <v>1339</v>
      </c>
      <c r="C1221" s="118" t="s">
        <v>1337</v>
      </c>
      <c r="D1221" s="117"/>
      <c r="E1221" s="117"/>
      <c r="F1221" s="117"/>
      <c r="G1221" s="51"/>
      <c r="H1221" s="51"/>
      <c r="I1221" s="106"/>
      <c r="J1221" s="106"/>
    </row>
    <row r="1222" spans="2:10" ht="16.5" x14ac:dyDescent="0.3">
      <c r="B1222" s="51"/>
      <c r="C1222" s="254"/>
      <c r="D1222" s="254"/>
      <c r="E1222" s="254"/>
      <c r="F1222" s="254"/>
      <c r="G1222" s="254"/>
      <c r="H1222" s="254"/>
      <c r="I1222" s="106"/>
      <c r="J1222" s="106"/>
    </row>
    <row r="1223" spans="2:10" ht="16.5" x14ac:dyDescent="0.3">
      <c r="B1223" s="51"/>
      <c r="C1223" s="254"/>
      <c r="D1223" s="254"/>
      <c r="E1223" s="254"/>
      <c r="F1223" s="254"/>
      <c r="G1223" s="254"/>
      <c r="H1223" s="254"/>
      <c r="I1223" s="106"/>
      <c r="J1223" s="106"/>
    </row>
    <row r="1224" spans="2:10" ht="16.5" x14ac:dyDescent="0.3">
      <c r="B1224" s="119" t="s">
        <v>1339</v>
      </c>
      <c r="C1224" s="118" t="s">
        <v>1336</v>
      </c>
      <c r="D1224" s="117"/>
      <c r="E1224" s="117"/>
      <c r="F1224" s="117"/>
      <c r="G1224" s="51"/>
      <c r="H1224" s="51"/>
      <c r="I1224" s="106"/>
      <c r="J1224" s="106"/>
    </row>
    <row r="1225" spans="2:10" ht="16.5" x14ac:dyDescent="0.3">
      <c r="C1225" s="254"/>
      <c r="D1225" s="254"/>
      <c r="E1225" s="254"/>
      <c r="F1225" s="254"/>
      <c r="G1225" s="254"/>
      <c r="H1225" s="254"/>
      <c r="I1225" s="106"/>
      <c r="J1225" s="106"/>
    </row>
    <row r="1226" spans="2:10" ht="16.5" x14ac:dyDescent="0.3">
      <c r="C1226" s="255"/>
      <c r="D1226" s="255"/>
      <c r="E1226" s="255"/>
      <c r="F1226" s="255"/>
      <c r="G1226" s="255"/>
      <c r="H1226" s="255"/>
      <c r="I1226" s="115"/>
      <c r="J1226" s="115"/>
    </row>
    <row r="1227" spans="2:10" ht="17.25" thickBot="1" x14ac:dyDescent="0.3">
      <c r="B1227" s="108"/>
      <c r="C1227" s="109"/>
      <c r="D1227" s="109"/>
      <c r="E1227" s="109"/>
      <c r="F1227" s="109"/>
      <c r="G1227" s="32"/>
      <c r="H1227" s="32"/>
      <c r="I1227" s="106"/>
      <c r="J1227" s="106"/>
    </row>
    <row r="1228" spans="2:10" ht="17.25" thickBot="1" x14ac:dyDescent="0.3">
      <c r="B1228" s="251" t="s">
        <v>111</v>
      </c>
      <c r="C1228" s="252"/>
      <c r="D1228" s="252"/>
      <c r="E1228" s="252"/>
      <c r="F1228" s="252"/>
      <c r="G1228" s="252"/>
      <c r="H1228" s="253"/>
    </row>
    <row r="1229" spans="2:10" ht="16.5" x14ac:dyDescent="0.25">
      <c r="B1229" s="235" t="s">
        <v>112</v>
      </c>
      <c r="C1229" s="236"/>
      <c r="D1229" s="236"/>
      <c r="E1229" s="236"/>
      <c r="F1229" s="236"/>
      <c r="G1229" s="236"/>
      <c r="H1229" s="237"/>
    </row>
    <row r="1230" spans="2:10" x14ac:dyDescent="0.25">
      <c r="B1230" s="232" t="s">
        <v>1287</v>
      </c>
      <c r="C1230" s="233"/>
      <c r="D1230" s="233"/>
      <c r="E1230" s="233"/>
      <c r="F1230" s="233"/>
      <c r="G1230" s="233"/>
      <c r="H1230" s="234"/>
    </row>
    <row r="1231" spans="2:10" ht="96" customHeight="1" x14ac:dyDescent="0.25">
      <c r="B1231" s="232" t="s">
        <v>1288</v>
      </c>
      <c r="C1231" s="233"/>
      <c r="D1231" s="233"/>
      <c r="E1231" s="233"/>
      <c r="F1231" s="233"/>
      <c r="G1231" s="233"/>
      <c r="H1231" s="234"/>
    </row>
    <row r="1232" spans="2:10" x14ac:dyDescent="0.25">
      <c r="B1232" s="232" t="s">
        <v>1289</v>
      </c>
      <c r="C1232" s="233"/>
      <c r="D1232" s="233"/>
      <c r="E1232" s="233"/>
      <c r="F1232" s="233"/>
      <c r="G1232" s="233"/>
      <c r="H1232" s="234"/>
    </row>
    <row r="1233" spans="2:8" ht="47.25" customHeight="1" x14ac:dyDescent="0.25">
      <c r="B1233" s="232" t="s">
        <v>1290</v>
      </c>
      <c r="C1233" s="233"/>
      <c r="D1233" s="233"/>
      <c r="E1233" s="233"/>
      <c r="F1233" s="233"/>
      <c r="G1233" s="233"/>
      <c r="H1233" s="234"/>
    </row>
    <row r="1234" spans="2:8" x14ac:dyDescent="0.25">
      <c r="B1234" s="232" t="s">
        <v>1291</v>
      </c>
      <c r="C1234" s="233"/>
      <c r="D1234" s="233"/>
      <c r="E1234" s="233"/>
      <c r="F1234" s="233"/>
      <c r="G1234" s="233"/>
      <c r="H1234" s="234"/>
    </row>
    <row r="1235" spans="2:8" x14ac:dyDescent="0.25">
      <c r="B1235" s="232" t="s">
        <v>1292</v>
      </c>
      <c r="C1235" s="233"/>
      <c r="D1235" s="233"/>
      <c r="E1235" s="233"/>
      <c r="F1235" s="233"/>
      <c r="G1235" s="233"/>
      <c r="H1235" s="234"/>
    </row>
    <row r="1236" spans="2:8" x14ac:dyDescent="0.25">
      <c r="B1236" s="232" t="s">
        <v>1293</v>
      </c>
      <c r="C1236" s="233"/>
      <c r="D1236" s="233"/>
      <c r="E1236" s="233"/>
      <c r="F1236" s="233"/>
      <c r="G1236" s="233"/>
      <c r="H1236" s="234"/>
    </row>
    <row r="1237" spans="2:8" ht="47.25" customHeight="1" x14ac:dyDescent="0.25">
      <c r="B1237" s="232" t="s">
        <v>1294</v>
      </c>
      <c r="C1237" s="233"/>
      <c r="D1237" s="233"/>
      <c r="E1237" s="233"/>
      <c r="F1237" s="233"/>
      <c r="G1237" s="233"/>
      <c r="H1237" s="234"/>
    </row>
    <row r="1238" spans="2:8" ht="66" customHeight="1" x14ac:dyDescent="0.25">
      <c r="B1238" s="235" t="s">
        <v>1295</v>
      </c>
      <c r="C1238" s="236"/>
      <c r="D1238" s="236"/>
      <c r="E1238" s="236"/>
      <c r="F1238" s="236"/>
      <c r="G1238" s="236"/>
      <c r="H1238" s="237"/>
    </row>
    <row r="1239" spans="2:8" ht="89.25" customHeight="1" x14ac:dyDescent="0.25">
      <c r="B1239" s="238" t="s">
        <v>1428</v>
      </c>
      <c r="C1239" s="239"/>
      <c r="D1239" s="239"/>
      <c r="E1239" s="238" t="s">
        <v>113</v>
      </c>
      <c r="F1239" s="239"/>
      <c r="G1239" s="55" t="s">
        <v>114</v>
      </c>
      <c r="H1239" s="55" t="s">
        <v>115</v>
      </c>
    </row>
    <row r="1240" spans="2:8" ht="30" customHeight="1" x14ac:dyDescent="0.25">
      <c r="B1240" s="240"/>
      <c r="C1240" s="187"/>
      <c r="D1240" s="187"/>
      <c r="E1240" s="240"/>
      <c r="F1240" s="187"/>
      <c r="G1240" s="53"/>
      <c r="H1240" s="53"/>
    </row>
    <row r="1241" spans="2:8" ht="89.25" customHeight="1" x14ac:dyDescent="0.25">
      <c r="B1241" s="238" t="s">
        <v>1429</v>
      </c>
      <c r="C1241" s="239"/>
      <c r="D1241" s="239"/>
      <c r="E1241" s="238" t="s">
        <v>113</v>
      </c>
      <c r="F1241" s="239"/>
      <c r="G1241" s="55" t="s">
        <v>114</v>
      </c>
      <c r="H1241" s="55" t="s">
        <v>115</v>
      </c>
    </row>
    <row r="1242" spans="2:8" ht="30" customHeight="1" x14ac:dyDescent="0.25">
      <c r="B1242" s="240"/>
      <c r="C1242" s="187"/>
      <c r="D1242" s="187"/>
      <c r="E1242" s="240"/>
      <c r="F1242" s="187"/>
      <c r="G1242" s="53"/>
      <c r="H1242" s="53"/>
    </row>
    <row r="1243" spans="2:8" ht="15.75" x14ac:dyDescent="0.25">
      <c r="B1243" s="3"/>
    </row>
  </sheetData>
  <sheetProtection sheet="1" objects="1" scenarios="1" selectLockedCells="1" selectUnlockedCells="1"/>
  <mergeCells count="2096">
    <mergeCell ref="D26:H26"/>
    <mergeCell ref="B35:H35"/>
    <mergeCell ref="B200:H200"/>
    <mergeCell ref="B218:H218"/>
    <mergeCell ref="B240:H240"/>
    <mergeCell ref="B307:H307"/>
    <mergeCell ref="B318:H318"/>
    <mergeCell ref="B380:H380"/>
    <mergeCell ref="D451:H454"/>
    <mergeCell ref="B1000:H1000"/>
    <mergeCell ref="D1018:H1018"/>
    <mergeCell ref="D1020:H1020"/>
    <mergeCell ref="D1022:H1022"/>
    <mergeCell ref="D1024:H1024"/>
    <mergeCell ref="B919:C919"/>
    <mergeCell ref="D919:H919"/>
    <mergeCell ref="B920:C920"/>
    <mergeCell ref="D920:H920"/>
    <mergeCell ref="B910:H910"/>
    <mergeCell ref="B911:C911"/>
    <mergeCell ref="D911:H911"/>
    <mergeCell ref="B912:C912"/>
    <mergeCell ref="D912:H912"/>
    <mergeCell ref="B913:C913"/>
    <mergeCell ref="D913:H913"/>
    <mergeCell ref="B914:C914"/>
    <mergeCell ref="D914:H914"/>
    <mergeCell ref="B915:C915"/>
    <mergeCell ref="D915:H915"/>
    <mergeCell ref="B916:C916"/>
    <mergeCell ref="D916:H916"/>
    <mergeCell ref="B917:C917"/>
    <mergeCell ref="D917:H917"/>
    <mergeCell ref="B918:C918"/>
    <mergeCell ref="D918:H918"/>
    <mergeCell ref="B941:C941"/>
    <mergeCell ref="D941:H941"/>
    <mergeCell ref="B942:C942"/>
    <mergeCell ref="D942:H942"/>
    <mergeCell ref="B921:H921"/>
    <mergeCell ref="B922:C922"/>
    <mergeCell ref="D922:H922"/>
    <mergeCell ref="B923:C923"/>
    <mergeCell ref="D923:H923"/>
    <mergeCell ref="B924:C924"/>
    <mergeCell ref="D924:H924"/>
    <mergeCell ref="B925:C925"/>
    <mergeCell ref="D925:H925"/>
    <mergeCell ref="B926:C926"/>
    <mergeCell ref="D926:H926"/>
    <mergeCell ref="B927:C927"/>
    <mergeCell ref="D927:H927"/>
    <mergeCell ref="B928:C928"/>
    <mergeCell ref="D928:H928"/>
    <mergeCell ref="B929:C929"/>
    <mergeCell ref="D929:H929"/>
    <mergeCell ref="B930:C930"/>
    <mergeCell ref="D930:H930"/>
    <mergeCell ref="B931:C931"/>
    <mergeCell ref="D931:H931"/>
    <mergeCell ref="B932:H932"/>
    <mergeCell ref="B933:C933"/>
    <mergeCell ref="D933:H933"/>
    <mergeCell ref="B934:C934"/>
    <mergeCell ref="D934:H934"/>
    <mergeCell ref="B935:C935"/>
    <mergeCell ref="D935:H935"/>
    <mergeCell ref="B936:C936"/>
    <mergeCell ref="D936:H936"/>
    <mergeCell ref="B937:C937"/>
    <mergeCell ref="D937:H937"/>
    <mergeCell ref="B938:C938"/>
    <mergeCell ref="D938:H938"/>
    <mergeCell ref="B939:C939"/>
    <mergeCell ref="D939:H939"/>
    <mergeCell ref="B940:C940"/>
    <mergeCell ref="D940:H940"/>
    <mergeCell ref="B962:C962"/>
    <mergeCell ref="D962:H962"/>
    <mergeCell ref="B963:C963"/>
    <mergeCell ref="D963:H963"/>
    <mergeCell ref="B964:C964"/>
    <mergeCell ref="D964:H964"/>
    <mergeCell ref="B943:H943"/>
    <mergeCell ref="B944:C944"/>
    <mergeCell ref="D944:H944"/>
    <mergeCell ref="B945:C945"/>
    <mergeCell ref="D945:H945"/>
    <mergeCell ref="B946:C946"/>
    <mergeCell ref="D946:H946"/>
    <mergeCell ref="B947:C947"/>
    <mergeCell ref="D947:H947"/>
    <mergeCell ref="B948:C948"/>
    <mergeCell ref="D948:H948"/>
    <mergeCell ref="B949:C949"/>
    <mergeCell ref="D949:H949"/>
    <mergeCell ref="B950:C950"/>
    <mergeCell ref="D950:H950"/>
    <mergeCell ref="B951:C951"/>
    <mergeCell ref="D951:H951"/>
    <mergeCell ref="B952:C952"/>
    <mergeCell ref="D952:H952"/>
    <mergeCell ref="B953:C953"/>
    <mergeCell ref="D953:H953"/>
    <mergeCell ref="D984:H984"/>
    <mergeCell ref="B985:C985"/>
    <mergeCell ref="D985:H985"/>
    <mergeCell ref="B986:C986"/>
    <mergeCell ref="D986:H986"/>
    <mergeCell ref="B965:H965"/>
    <mergeCell ref="B966:C966"/>
    <mergeCell ref="D966:H966"/>
    <mergeCell ref="B967:C967"/>
    <mergeCell ref="D967:H967"/>
    <mergeCell ref="B968:C968"/>
    <mergeCell ref="D968:H968"/>
    <mergeCell ref="B969:C969"/>
    <mergeCell ref="D969:H969"/>
    <mergeCell ref="B970:C970"/>
    <mergeCell ref="D970:H970"/>
    <mergeCell ref="B971:C971"/>
    <mergeCell ref="D971:H971"/>
    <mergeCell ref="B972:C972"/>
    <mergeCell ref="D972:H972"/>
    <mergeCell ref="B973:C973"/>
    <mergeCell ref="D973:H973"/>
    <mergeCell ref="B974:C974"/>
    <mergeCell ref="D974:H974"/>
    <mergeCell ref="B975:C975"/>
    <mergeCell ref="D975:H975"/>
    <mergeCell ref="B808:C808"/>
    <mergeCell ref="D808:H808"/>
    <mergeCell ref="B809:C809"/>
    <mergeCell ref="D809:H809"/>
    <mergeCell ref="B976:H976"/>
    <mergeCell ref="B977:C977"/>
    <mergeCell ref="D977:H977"/>
    <mergeCell ref="B978:C978"/>
    <mergeCell ref="D978:H978"/>
    <mergeCell ref="B979:C979"/>
    <mergeCell ref="D979:H979"/>
    <mergeCell ref="B980:C980"/>
    <mergeCell ref="D980:H980"/>
    <mergeCell ref="B981:C981"/>
    <mergeCell ref="D981:H981"/>
    <mergeCell ref="B982:C982"/>
    <mergeCell ref="D982:H982"/>
    <mergeCell ref="B954:H954"/>
    <mergeCell ref="B955:C955"/>
    <mergeCell ref="D955:H955"/>
    <mergeCell ref="B956:C956"/>
    <mergeCell ref="D956:H956"/>
    <mergeCell ref="B957:C957"/>
    <mergeCell ref="D957:H957"/>
    <mergeCell ref="B958:C958"/>
    <mergeCell ref="D958:H958"/>
    <mergeCell ref="B959:C959"/>
    <mergeCell ref="D959:H959"/>
    <mergeCell ref="B960:C960"/>
    <mergeCell ref="D960:H960"/>
    <mergeCell ref="B961:C961"/>
    <mergeCell ref="D961:H961"/>
    <mergeCell ref="B799:H799"/>
    <mergeCell ref="B800:C800"/>
    <mergeCell ref="D800:H800"/>
    <mergeCell ref="B801:C801"/>
    <mergeCell ref="D801:H801"/>
    <mergeCell ref="B802:C802"/>
    <mergeCell ref="D802:H802"/>
    <mergeCell ref="B803:C803"/>
    <mergeCell ref="D803:H803"/>
    <mergeCell ref="B804:C804"/>
    <mergeCell ref="D804:H804"/>
    <mergeCell ref="B805:C805"/>
    <mergeCell ref="D805:H805"/>
    <mergeCell ref="B806:C806"/>
    <mergeCell ref="D806:H806"/>
    <mergeCell ref="B807:C807"/>
    <mergeCell ref="D807:H807"/>
    <mergeCell ref="B830:C830"/>
    <mergeCell ref="D830:H830"/>
    <mergeCell ref="B831:C831"/>
    <mergeCell ref="D831:H831"/>
    <mergeCell ref="B810:H810"/>
    <mergeCell ref="B811:C811"/>
    <mergeCell ref="D811:H811"/>
    <mergeCell ref="B812:C812"/>
    <mergeCell ref="D812:H812"/>
    <mergeCell ref="B813:C813"/>
    <mergeCell ref="D813:H813"/>
    <mergeCell ref="B814:C814"/>
    <mergeCell ref="D814:H814"/>
    <mergeCell ref="B815:C815"/>
    <mergeCell ref="D815:H815"/>
    <mergeCell ref="B816:C816"/>
    <mergeCell ref="D816:H816"/>
    <mergeCell ref="B817:C817"/>
    <mergeCell ref="D817:H817"/>
    <mergeCell ref="B818:C818"/>
    <mergeCell ref="D818:H818"/>
    <mergeCell ref="B819:C819"/>
    <mergeCell ref="D819:H819"/>
    <mergeCell ref="B820:C820"/>
    <mergeCell ref="D820:H820"/>
    <mergeCell ref="B821:H821"/>
    <mergeCell ref="B822:C822"/>
    <mergeCell ref="D822:H822"/>
    <mergeCell ref="B823:C823"/>
    <mergeCell ref="D823:H823"/>
    <mergeCell ref="B824:C824"/>
    <mergeCell ref="D824:H824"/>
    <mergeCell ref="B825:C825"/>
    <mergeCell ref="D825:H825"/>
    <mergeCell ref="B826:C826"/>
    <mergeCell ref="D826:H826"/>
    <mergeCell ref="B827:C827"/>
    <mergeCell ref="D827:H827"/>
    <mergeCell ref="B828:C828"/>
    <mergeCell ref="D828:H828"/>
    <mergeCell ref="B829:C829"/>
    <mergeCell ref="D829:H829"/>
    <mergeCell ref="B851:C851"/>
    <mergeCell ref="D851:H851"/>
    <mergeCell ref="B852:C852"/>
    <mergeCell ref="D852:H852"/>
    <mergeCell ref="B853:C853"/>
    <mergeCell ref="D853:H853"/>
    <mergeCell ref="B832:H832"/>
    <mergeCell ref="B833:C833"/>
    <mergeCell ref="D833:H833"/>
    <mergeCell ref="B834:C834"/>
    <mergeCell ref="D834:H834"/>
    <mergeCell ref="B835:C835"/>
    <mergeCell ref="D835:H835"/>
    <mergeCell ref="B836:C836"/>
    <mergeCell ref="D836:H836"/>
    <mergeCell ref="B837:C837"/>
    <mergeCell ref="D837:H837"/>
    <mergeCell ref="B838:C838"/>
    <mergeCell ref="D838:H838"/>
    <mergeCell ref="B839:C839"/>
    <mergeCell ref="D839:H839"/>
    <mergeCell ref="B840:C840"/>
    <mergeCell ref="B842:C842"/>
    <mergeCell ref="D842:H842"/>
    <mergeCell ref="B873:C873"/>
    <mergeCell ref="D873:H873"/>
    <mergeCell ref="B874:C874"/>
    <mergeCell ref="D874:H874"/>
    <mergeCell ref="B875:C875"/>
    <mergeCell ref="D875:H875"/>
    <mergeCell ref="B854:H854"/>
    <mergeCell ref="B855:C855"/>
    <mergeCell ref="D855:H855"/>
    <mergeCell ref="B856:C856"/>
    <mergeCell ref="D856:H856"/>
    <mergeCell ref="B857:C857"/>
    <mergeCell ref="D857:H857"/>
    <mergeCell ref="B858:C858"/>
    <mergeCell ref="D858:H858"/>
    <mergeCell ref="B859:C859"/>
    <mergeCell ref="D859:H859"/>
    <mergeCell ref="B860:C860"/>
    <mergeCell ref="D860:H860"/>
    <mergeCell ref="B861:C861"/>
    <mergeCell ref="D861:H861"/>
    <mergeCell ref="B862:C862"/>
    <mergeCell ref="D862:H862"/>
    <mergeCell ref="B863:C863"/>
    <mergeCell ref="D863:H863"/>
    <mergeCell ref="B864:C864"/>
    <mergeCell ref="D864:H864"/>
    <mergeCell ref="B708:C708"/>
    <mergeCell ref="D708:H708"/>
    <mergeCell ref="B709:C709"/>
    <mergeCell ref="D709:H709"/>
    <mergeCell ref="B865:H865"/>
    <mergeCell ref="B866:C866"/>
    <mergeCell ref="D866:H866"/>
    <mergeCell ref="B867:C867"/>
    <mergeCell ref="D867:H867"/>
    <mergeCell ref="B868:C868"/>
    <mergeCell ref="D868:H868"/>
    <mergeCell ref="B869:C869"/>
    <mergeCell ref="D869:H869"/>
    <mergeCell ref="B870:C870"/>
    <mergeCell ref="D870:H870"/>
    <mergeCell ref="B871:C871"/>
    <mergeCell ref="D871:H871"/>
    <mergeCell ref="B843:H843"/>
    <mergeCell ref="B844:C844"/>
    <mergeCell ref="D844:H844"/>
    <mergeCell ref="B845:C845"/>
    <mergeCell ref="D845:H845"/>
    <mergeCell ref="B846:C846"/>
    <mergeCell ref="D846:H846"/>
    <mergeCell ref="B847:C847"/>
    <mergeCell ref="D847:H847"/>
    <mergeCell ref="B848:C848"/>
    <mergeCell ref="D848:H848"/>
    <mergeCell ref="B849:C849"/>
    <mergeCell ref="D849:H849"/>
    <mergeCell ref="B850:C850"/>
    <mergeCell ref="D850:H850"/>
    <mergeCell ref="B699:H699"/>
    <mergeCell ref="B700:C700"/>
    <mergeCell ref="D700:H700"/>
    <mergeCell ref="B701:C701"/>
    <mergeCell ref="D701:H701"/>
    <mergeCell ref="B702:C702"/>
    <mergeCell ref="D702:H702"/>
    <mergeCell ref="B703:C703"/>
    <mergeCell ref="D703:H703"/>
    <mergeCell ref="B704:C704"/>
    <mergeCell ref="D704:H704"/>
    <mergeCell ref="B705:C705"/>
    <mergeCell ref="D705:H705"/>
    <mergeCell ref="B706:C706"/>
    <mergeCell ref="D706:H706"/>
    <mergeCell ref="B707:C707"/>
    <mergeCell ref="D707:H707"/>
    <mergeCell ref="D729:H729"/>
    <mergeCell ref="B730:C730"/>
    <mergeCell ref="D730:H730"/>
    <mergeCell ref="B731:C731"/>
    <mergeCell ref="D731:H731"/>
    <mergeCell ref="B710:H710"/>
    <mergeCell ref="B711:C711"/>
    <mergeCell ref="D711:H711"/>
    <mergeCell ref="B712:C712"/>
    <mergeCell ref="D712:H712"/>
    <mergeCell ref="B713:C713"/>
    <mergeCell ref="D713:H713"/>
    <mergeCell ref="B714:C714"/>
    <mergeCell ref="D714:H714"/>
    <mergeCell ref="B715:C715"/>
    <mergeCell ref="D715:H715"/>
    <mergeCell ref="B716:C716"/>
    <mergeCell ref="D716:H716"/>
    <mergeCell ref="B717:C717"/>
    <mergeCell ref="D717:H717"/>
    <mergeCell ref="B718:C718"/>
    <mergeCell ref="D718:H718"/>
    <mergeCell ref="B719:C719"/>
    <mergeCell ref="D719:H719"/>
    <mergeCell ref="B720:C720"/>
    <mergeCell ref="D720:H720"/>
    <mergeCell ref="B764:C764"/>
    <mergeCell ref="D764:H764"/>
    <mergeCell ref="B732:H732"/>
    <mergeCell ref="B733:C733"/>
    <mergeCell ref="D733:H733"/>
    <mergeCell ref="B734:C734"/>
    <mergeCell ref="D734:H734"/>
    <mergeCell ref="B735:C735"/>
    <mergeCell ref="D735:H735"/>
    <mergeCell ref="B736:C736"/>
    <mergeCell ref="D736:H736"/>
    <mergeCell ref="B737:C737"/>
    <mergeCell ref="D737:H737"/>
    <mergeCell ref="B738:C738"/>
    <mergeCell ref="D738:H738"/>
    <mergeCell ref="B739:C739"/>
    <mergeCell ref="D739:H739"/>
    <mergeCell ref="B740:C740"/>
    <mergeCell ref="D740:H740"/>
    <mergeCell ref="B741:C741"/>
    <mergeCell ref="D741:H741"/>
    <mergeCell ref="B742:C742"/>
    <mergeCell ref="D742:H742"/>
    <mergeCell ref="B755:C755"/>
    <mergeCell ref="D755:H755"/>
    <mergeCell ref="B756:C756"/>
    <mergeCell ref="D756:H756"/>
    <mergeCell ref="B757:C757"/>
    <mergeCell ref="D757:H757"/>
    <mergeCell ref="B758:C758"/>
    <mergeCell ref="D758:H758"/>
    <mergeCell ref="B759:C759"/>
    <mergeCell ref="D759:H759"/>
    <mergeCell ref="B760:C760"/>
    <mergeCell ref="D760:H760"/>
    <mergeCell ref="B761:C761"/>
    <mergeCell ref="D761:H761"/>
    <mergeCell ref="B762:C762"/>
    <mergeCell ref="D762:H762"/>
    <mergeCell ref="B763:C763"/>
    <mergeCell ref="D763:H763"/>
    <mergeCell ref="B746:C746"/>
    <mergeCell ref="D746:H746"/>
    <mergeCell ref="B747:C747"/>
    <mergeCell ref="D747:H747"/>
    <mergeCell ref="B748:C748"/>
    <mergeCell ref="D748:H748"/>
    <mergeCell ref="B749:C749"/>
    <mergeCell ref="D749:H749"/>
    <mergeCell ref="B750:C750"/>
    <mergeCell ref="D750:H750"/>
    <mergeCell ref="B751:C751"/>
    <mergeCell ref="D751:H751"/>
    <mergeCell ref="B752:C752"/>
    <mergeCell ref="D752:H752"/>
    <mergeCell ref="B753:C753"/>
    <mergeCell ref="D753:H753"/>
    <mergeCell ref="B754:H754"/>
    <mergeCell ref="D693:H693"/>
    <mergeCell ref="B694:C694"/>
    <mergeCell ref="D694:H694"/>
    <mergeCell ref="B695:C695"/>
    <mergeCell ref="D695:H695"/>
    <mergeCell ref="B696:C696"/>
    <mergeCell ref="D696:H696"/>
    <mergeCell ref="B697:C697"/>
    <mergeCell ref="D697:H697"/>
    <mergeCell ref="B698:C698"/>
    <mergeCell ref="D698:H698"/>
    <mergeCell ref="B743:H743"/>
    <mergeCell ref="B744:C744"/>
    <mergeCell ref="D744:H744"/>
    <mergeCell ref="B745:C745"/>
    <mergeCell ref="D745:H745"/>
    <mergeCell ref="B721:H721"/>
    <mergeCell ref="B722:C722"/>
    <mergeCell ref="D722:H722"/>
    <mergeCell ref="B723:C723"/>
    <mergeCell ref="D723:H723"/>
    <mergeCell ref="B724:C724"/>
    <mergeCell ref="D724:H724"/>
    <mergeCell ref="B725:C725"/>
    <mergeCell ref="D725:H725"/>
    <mergeCell ref="B726:C726"/>
    <mergeCell ref="D726:H726"/>
    <mergeCell ref="B727:C727"/>
    <mergeCell ref="D727:H727"/>
    <mergeCell ref="B728:C728"/>
    <mergeCell ref="D728:H728"/>
    <mergeCell ref="B729:C729"/>
    <mergeCell ref="B689:C689"/>
    <mergeCell ref="D689:H689"/>
    <mergeCell ref="B690:C690"/>
    <mergeCell ref="D690:H690"/>
    <mergeCell ref="B691:C691"/>
    <mergeCell ref="D691:H691"/>
    <mergeCell ref="B692:C692"/>
    <mergeCell ref="D692:H692"/>
    <mergeCell ref="D684:H684"/>
    <mergeCell ref="B685:C685"/>
    <mergeCell ref="D685:H685"/>
    <mergeCell ref="B666:H666"/>
    <mergeCell ref="B667:C667"/>
    <mergeCell ref="D667:H667"/>
    <mergeCell ref="B669:C669"/>
    <mergeCell ref="D669:H669"/>
    <mergeCell ref="B673:C673"/>
    <mergeCell ref="D673:H673"/>
    <mergeCell ref="B674:C674"/>
    <mergeCell ref="D674:H674"/>
    <mergeCell ref="B675:C675"/>
    <mergeCell ref="D675:H675"/>
    <mergeCell ref="B676:C676"/>
    <mergeCell ref="D676:H676"/>
    <mergeCell ref="B670:C670"/>
    <mergeCell ref="B646:C646"/>
    <mergeCell ref="D646:H646"/>
    <mergeCell ref="B647:C647"/>
    <mergeCell ref="D647:H647"/>
    <mergeCell ref="B648:C648"/>
    <mergeCell ref="D648:H648"/>
    <mergeCell ref="B649:C649"/>
    <mergeCell ref="D649:H649"/>
    <mergeCell ref="B650:C650"/>
    <mergeCell ref="D650:H650"/>
    <mergeCell ref="B651:C651"/>
    <mergeCell ref="D651:H651"/>
    <mergeCell ref="B652:C652"/>
    <mergeCell ref="D652:H652"/>
    <mergeCell ref="B653:C653"/>
    <mergeCell ref="D653:H653"/>
    <mergeCell ref="B688:H688"/>
    <mergeCell ref="B637:C637"/>
    <mergeCell ref="D637:H637"/>
    <mergeCell ref="B638:C638"/>
    <mergeCell ref="D638:H638"/>
    <mergeCell ref="B639:C639"/>
    <mergeCell ref="D639:H639"/>
    <mergeCell ref="B640:C640"/>
    <mergeCell ref="D640:H640"/>
    <mergeCell ref="B641:C641"/>
    <mergeCell ref="D641:H641"/>
    <mergeCell ref="B642:C642"/>
    <mergeCell ref="D642:H642"/>
    <mergeCell ref="B643:H643"/>
    <mergeCell ref="B644:C644"/>
    <mergeCell ref="D644:H644"/>
    <mergeCell ref="B645:C645"/>
    <mergeCell ref="D645:H645"/>
    <mergeCell ref="B628:C628"/>
    <mergeCell ref="D628:H628"/>
    <mergeCell ref="B629:C629"/>
    <mergeCell ref="D629:H629"/>
    <mergeCell ref="B630:C630"/>
    <mergeCell ref="D630:H630"/>
    <mergeCell ref="B631:C631"/>
    <mergeCell ref="D631:H631"/>
    <mergeCell ref="B632:H632"/>
    <mergeCell ref="B633:C633"/>
    <mergeCell ref="D633:H633"/>
    <mergeCell ref="B634:C634"/>
    <mergeCell ref="D634:H634"/>
    <mergeCell ref="B635:C635"/>
    <mergeCell ref="D635:H635"/>
    <mergeCell ref="B636:C636"/>
    <mergeCell ref="D636:H636"/>
    <mergeCell ref="B619:C619"/>
    <mergeCell ref="D619:H619"/>
    <mergeCell ref="B620:C620"/>
    <mergeCell ref="D620:H620"/>
    <mergeCell ref="B621:H621"/>
    <mergeCell ref="B622:C622"/>
    <mergeCell ref="D622:H622"/>
    <mergeCell ref="B623:C623"/>
    <mergeCell ref="D623:H623"/>
    <mergeCell ref="B624:C624"/>
    <mergeCell ref="D624:H624"/>
    <mergeCell ref="B625:C625"/>
    <mergeCell ref="D625:H625"/>
    <mergeCell ref="B626:C626"/>
    <mergeCell ref="D626:H626"/>
    <mergeCell ref="B627:C627"/>
    <mergeCell ref="D627:H627"/>
    <mergeCell ref="B610:H610"/>
    <mergeCell ref="B611:C611"/>
    <mergeCell ref="D611:H611"/>
    <mergeCell ref="B612:C612"/>
    <mergeCell ref="D612:H612"/>
    <mergeCell ref="B613:C613"/>
    <mergeCell ref="D613:H613"/>
    <mergeCell ref="B614:C614"/>
    <mergeCell ref="D614:H614"/>
    <mergeCell ref="B615:C615"/>
    <mergeCell ref="D615:H615"/>
    <mergeCell ref="B616:C616"/>
    <mergeCell ref="D616:H616"/>
    <mergeCell ref="B617:C617"/>
    <mergeCell ref="D617:H617"/>
    <mergeCell ref="B618:C618"/>
    <mergeCell ref="D618:H618"/>
    <mergeCell ref="B601:C601"/>
    <mergeCell ref="D601:H601"/>
    <mergeCell ref="B602:C602"/>
    <mergeCell ref="D602:H602"/>
    <mergeCell ref="B603:C603"/>
    <mergeCell ref="D603:H603"/>
    <mergeCell ref="B604:C604"/>
    <mergeCell ref="D604:H604"/>
    <mergeCell ref="B605:C605"/>
    <mergeCell ref="D605:H605"/>
    <mergeCell ref="B606:C606"/>
    <mergeCell ref="D606:H606"/>
    <mergeCell ref="B607:C607"/>
    <mergeCell ref="D607:H607"/>
    <mergeCell ref="B608:C608"/>
    <mergeCell ref="D608:H608"/>
    <mergeCell ref="B609:C609"/>
    <mergeCell ref="D609:H609"/>
    <mergeCell ref="D591:H591"/>
    <mergeCell ref="B592:C592"/>
    <mergeCell ref="D592:H592"/>
    <mergeCell ref="B593:C593"/>
    <mergeCell ref="D593:H593"/>
    <mergeCell ref="B594:C594"/>
    <mergeCell ref="D594:H594"/>
    <mergeCell ref="B595:C595"/>
    <mergeCell ref="D595:H595"/>
    <mergeCell ref="B596:C596"/>
    <mergeCell ref="D596:H596"/>
    <mergeCell ref="B597:C597"/>
    <mergeCell ref="D597:H597"/>
    <mergeCell ref="B598:C598"/>
    <mergeCell ref="D598:H598"/>
    <mergeCell ref="B599:H599"/>
    <mergeCell ref="B600:C600"/>
    <mergeCell ref="D600:H600"/>
    <mergeCell ref="B535:C535"/>
    <mergeCell ref="D535:H535"/>
    <mergeCell ref="B536:C536"/>
    <mergeCell ref="D536:H536"/>
    <mergeCell ref="B537:C537"/>
    <mergeCell ref="D537:H537"/>
    <mergeCell ref="B538:C538"/>
    <mergeCell ref="D538:H538"/>
    <mergeCell ref="B539:C539"/>
    <mergeCell ref="D539:H539"/>
    <mergeCell ref="B540:C540"/>
    <mergeCell ref="D540:H540"/>
    <mergeCell ref="B541:C541"/>
    <mergeCell ref="D541:H541"/>
    <mergeCell ref="B542:C542"/>
    <mergeCell ref="D542:H542"/>
    <mergeCell ref="B577:H577"/>
    <mergeCell ref="D559:H559"/>
    <mergeCell ref="B556:C556"/>
    <mergeCell ref="D556:H556"/>
    <mergeCell ref="B557:C557"/>
    <mergeCell ref="D557:H557"/>
    <mergeCell ref="B558:C558"/>
    <mergeCell ref="D558:H558"/>
    <mergeCell ref="B564:C564"/>
    <mergeCell ref="D564:H564"/>
    <mergeCell ref="B565:C565"/>
    <mergeCell ref="D565:H565"/>
    <mergeCell ref="B562:C562"/>
    <mergeCell ref="D562:H562"/>
    <mergeCell ref="B563:C563"/>
    <mergeCell ref="D563:H563"/>
    <mergeCell ref="B526:C526"/>
    <mergeCell ref="D526:H526"/>
    <mergeCell ref="B527:C527"/>
    <mergeCell ref="D527:H527"/>
    <mergeCell ref="B528:C528"/>
    <mergeCell ref="D528:H528"/>
    <mergeCell ref="B529:C529"/>
    <mergeCell ref="D529:H529"/>
    <mergeCell ref="B530:C530"/>
    <mergeCell ref="D530:H530"/>
    <mergeCell ref="B531:C531"/>
    <mergeCell ref="D531:H531"/>
    <mergeCell ref="B532:H532"/>
    <mergeCell ref="B533:C533"/>
    <mergeCell ref="D533:H533"/>
    <mergeCell ref="B534:C534"/>
    <mergeCell ref="D534:H534"/>
    <mergeCell ref="B517:C517"/>
    <mergeCell ref="D517:H517"/>
    <mergeCell ref="B518:C518"/>
    <mergeCell ref="D518:H518"/>
    <mergeCell ref="B519:C519"/>
    <mergeCell ref="D519:H519"/>
    <mergeCell ref="B520:C520"/>
    <mergeCell ref="D520:H520"/>
    <mergeCell ref="B521:H521"/>
    <mergeCell ref="B522:C522"/>
    <mergeCell ref="D522:H522"/>
    <mergeCell ref="B523:C523"/>
    <mergeCell ref="D523:H523"/>
    <mergeCell ref="B524:C524"/>
    <mergeCell ref="D524:H524"/>
    <mergeCell ref="B525:C525"/>
    <mergeCell ref="D525:H525"/>
    <mergeCell ref="B508:C508"/>
    <mergeCell ref="D508:H508"/>
    <mergeCell ref="B509:C509"/>
    <mergeCell ref="D509:H509"/>
    <mergeCell ref="B510:H510"/>
    <mergeCell ref="B511:C511"/>
    <mergeCell ref="D511:H511"/>
    <mergeCell ref="B512:C512"/>
    <mergeCell ref="D512:H512"/>
    <mergeCell ref="B513:C513"/>
    <mergeCell ref="D513:H513"/>
    <mergeCell ref="B514:C514"/>
    <mergeCell ref="D514:H514"/>
    <mergeCell ref="B515:C515"/>
    <mergeCell ref="D515:H515"/>
    <mergeCell ref="B516:C516"/>
    <mergeCell ref="D516:H516"/>
    <mergeCell ref="B499:H499"/>
    <mergeCell ref="B500:C500"/>
    <mergeCell ref="D500:H500"/>
    <mergeCell ref="B501:C501"/>
    <mergeCell ref="D501:H501"/>
    <mergeCell ref="B502:C502"/>
    <mergeCell ref="D502:H502"/>
    <mergeCell ref="B503:C503"/>
    <mergeCell ref="D503:H503"/>
    <mergeCell ref="B504:C504"/>
    <mergeCell ref="D504:H504"/>
    <mergeCell ref="B505:C505"/>
    <mergeCell ref="D505:H505"/>
    <mergeCell ref="B506:C506"/>
    <mergeCell ref="D506:H506"/>
    <mergeCell ref="B507:C507"/>
    <mergeCell ref="D507:H507"/>
    <mergeCell ref="B490:C490"/>
    <mergeCell ref="D490:H490"/>
    <mergeCell ref="B491:C491"/>
    <mergeCell ref="D491:H491"/>
    <mergeCell ref="B492:C492"/>
    <mergeCell ref="D492:H492"/>
    <mergeCell ref="B493:C493"/>
    <mergeCell ref="D493:H493"/>
    <mergeCell ref="B494:C494"/>
    <mergeCell ref="D494:H494"/>
    <mergeCell ref="B495:C495"/>
    <mergeCell ref="D495:H495"/>
    <mergeCell ref="B496:C496"/>
    <mergeCell ref="D496:H496"/>
    <mergeCell ref="B497:C497"/>
    <mergeCell ref="D497:H497"/>
    <mergeCell ref="B498:C498"/>
    <mergeCell ref="D498:H498"/>
    <mergeCell ref="B429:C429"/>
    <mergeCell ref="D429:H429"/>
    <mergeCell ref="B482:C482"/>
    <mergeCell ref="D482:H482"/>
    <mergeCell ref="B483:C483"/>
    <mergeCell ref="D483:H483"/>
    <mergeCell ref="B484:C484"/>
    <mergeCell ref="D484:H484"/>
    <mergeCell ref="B485:C485"/>
    <mergeCell ref="D485:H485"/>
    <mergeCell ref="B486:C486"/>
    <mergeCell ref="D486:H486"/>
    <mergeCell ref="B487:C487"/>
    <mergeCell ref="D487:H487"/>
    <mergeCell ref="B488:H488"/>
    <mergeCell ref="B489:C489"/>
    <mergeCell ref="D489:H489"/>
    <mergeCell ref="B466:H466"/>
    <mergeCell ref="B467:C467"/>
    <mergeCell ref="D467:H467"/>
    <mergeCell ref="B468:C468"/>
    <mergeCell ref="D468:H468"/>
    <mergeCell ref="B469:C469"/>
    <mergeCell ref="D469:H469"/>
    <mergeCell ref="B470:C470"/>
    <mergeCell ref="D470:H470"/>
    <mergeCell ref="B436:C436"/>
    <mergeCell ref="D436:E436"/>
    <mergeCell ref="F436:G436"/>
    <mergeCell ref="B437:C437"/>
    <mergeCell ref="D437:E437"/>
    <mergeCell ref="F437:G437"/>
    <mergeCell ref="B438:C438"/>
    <mergeCell ref="D438:E438"/>
    <mergeCell ref="F438:G438"/>
    <mergeCell ref="B439:C439"/>
    <mergeCell ref="D439:E439"/>
    <mergeCell ref="F439:G439"/>
    <mergeCell ref="F421:G421"/>
    <mergeCell ref="B422:C422"/>
    <mergeCell ref="D422:E422"/>
    <mergeCell ref="F422:G422"/>
    <mergeCell ref="B423:C423"/>
    <mergeCell ref="D423:E423"/>
    <mergeCell ref="F423:G423"/>
    <mergeCell ref="B424:C424"/>
    <mergeCell ref="D424:E424"/>
    <mergeCell ref="F424:G424"/>
    <mergeCell ref="B425:C425"/>
    <mergeCell ref="D425:E425"/>
    <mergeCell ref="F425:G425"/>
    <mergeCell ref="B426:C426"/>
    <mergeCell ref="D426:E426"/>
    <mergeCell ref="F426:G426"/>
    <mergeCell ref="B427:C427"/>
    <mergeCell ref="D427:E427"/>
    <mergeCell ref="F427:G427"/>
    <mergeCell ref="B362:C362"/>
    <mergeCell ref="D362:E362"/>
    <mergeCell ref="F362:G362"/>
    <mergeCell ref="B363:C363"/>
    <mergeCell ref="D363:E363"/>
    <mergeCell ref="F363:G363"/>
    <mergeCell ref="B364:C364"/>
    <mergeCell ref="D364:E364"/>
    <mergeCell ref="F364:G364"/>
    <mergeCell ref="B365:C365"/>
    <mergeCell ref="D365:E365"/>
    <mergeCell ref="F365:G365"/>
    <mergeCell ref="B405:C405"/>
    <mergeCell ref="D405:H405"/>
    <mergeCell ref="B406:C406"/>
    <mergeCell ref="D406:E406"/>
    <mergeCell ref="F406:G406"/>
    <mergeCell ref="B393:C393"/>
    <mergeCell ref="D393:H393"/>
    <mergeCell ref="B394:C394"/>
    <mergeCell ref="D394:E394"/>
    <mergeCell ref="F394:G394"/>
    <mergeCell ref="B395:C395"/>
    <mergeCell ref="D395:E395"/>
    <mergeCell ref="F395:G395"/>
    <mergeCell ref="B396:C396"/>
    <mergeCell ref="D396:E396"/>
    <mergeCell ref="F396:G396"/>
    <mergeCell ref="B397:C397"/>
    <mergeCell ref="D397:E397"/>
    <mergeCell ref="F397:G397"/>
    <mergeCell ref="B398:C398"/>
    <mergeCell ref="B356:C356"/>
    <mergeCell ref="D356:E356"/>
    <mergeCell ref="F356:G356"/>
    <mergeCell ref="B357:C357"/>
    <mergeCell ref="D357:E357"/>
    <mergeCell ref="F357:G357"/>
    <mergeCell ref="B358:C358"/>
    <mergeCell ref="D358:E358"/>
    <mergeCell ref="F358:G358"/>
    <mergeCell ref="B359:C359"/>
    <mergeCell ref="D359:E359"/>
    <mergeCell ref="F359:G359"/>
    <mergeCell ref="B360:C360"/>
    <mergeCell ref="D360:E360"/>
    <mergeCell ref="F360:G360"/>
    <mergeCell ref="B361:C361"/>
    <mergeCell ref="D361:E361"/>
    <mergeCell ref="F361:G361"/>
    <mergeCell ref="B349:C349"/>
    <mergeCell ref="D349:E349"/>
    <mergeCell ref="F349:G349"/>
    <mergeCell ref="B350:C350"/>
    <mergeCell ref="D350:E350"/>
    <mergeCell ref="F350:G350"/>
    <mergeCell ref="B351:C351"/>
    <mergeCell ref="D351:E351"/>
    <mergeCell ref="F351:G351"/>
    <mergeCell ref="B352:C352"/>
    <mergeCell ref="D352:E352"/>
    <mergeCell ref="F352:G352"/>
    <mergeCell ref="B353:C353"/>
    <mergeCell ref="D353:E353"/>
    <mergeCell ref="F353:G353"/>
    <mergeCell ref="B355:C355"/>
    <mergeCell ref="D355:H355"/>
    <mergeCell ref="B343:C343"/>
    <mergeCell ref="D343:H343"/>
    <mergeCell ref="B344:C344"/>
    <mergeCell ref="D344:E344"/>
    <mergeCell ref="F344:G344"/>
    <mergeCell ref="B345:C345"/>
    <mergeCell ref="D345:E345"/>
    <mergeCell ref="F345:G345"/>
    <mergeCell ref="B346:C346"/>
    <mergeCell ref="D346:E346"/>
    <mergeCell ref="F346:G346"/>
    <mergeCell ref="B347:C347"/>
    <mergeCell ref="D347:E347"/>
    <mergeCell ref="F347:G347"/>
    <mergeCell ref="B348:C348"/>
    <mergeCell ref="D348:E348"/>
    <mergeCell ref="F348:G348"/>
    <mergeCell ref="B433:C433"/>
    <mergeCell ref="D433:E433"/>
    <mergeCell ref="F433:G433"/>
    <mergeCell ref="B434:C434"/>
    <mergeCell ref="D434:E434"/>
    <mergeCell ref="F434:G434"/>
    <mergeCell ref="B399:C399"/>
    <mergeCell ref="D399:E399"/>
    <mergeCell ref="F399:G399"/>
    <mergeCell ref="B400:C400"/>
    <mergeCell ref="D400:E400"/>
    <mergeCell ref="F400:G400"/>
    <mergeCell ref="B401:C401"/>
    <mergeCell ref="D401:E401"/>
    <mergeCell ref="F401:G401"/>
    <mergeCell ref="B402:C402"/>
    <mergeCell ref="D402:E402"/>
    <mergeCell ref="F402:G402"/>
    <mergeCell ref="B403:C403"/>
    <mergeCell ref="D403:E403"/>
    <mergeCell ref="F403:G403"/>
    <mergeCell ref="F411:G411"/>
    <mergeCell ref="B412:C412"/>
    <mergeCell ref="D412:E412"/>
    <mergeCell ref="F412:G412"/>
    <mergeCell ref="B413:C413"/>
    <mergeCell ref="D413:E413"/>
    <mergeCell ref="F413:G413"/>
    <mergeCell ref="B414:C414"/>
    <mergeCell ref="D414:E414"/>
    <mergeCell ref="F414:G414"/>
    <mergeCell ref="B415:C415"/>
    <mergeCell ref="B409:C409"/>
    <mergeCell ref="D409:E409"/>
    <mergeCell ref="F409:G409"/>
    <mergeCell ref="B410:C410"/>
    <mergeCell ref="D410:E410"/>
    <mergeCell ref="F410:G410"/>
    <mergeCell ref="B411:C411"/>
    <mergeCell ref="D411:E411"/>
    <mergeCell ref="B430:C430"/>
    <mergeCell ref="D430:E430"/>
    <mergeCell ref="F430:G430"/>
    <mergeCell ref="B431:C431"/>
    <mergeCell ref="D431:E431"/>
    <mergeCell ref="F431:G431"/>
    <mergeCell ref="B432:C432"/>
    <mergeCell ref="D432:E432"/>
    <mergeCell ref="F432:G432"/>
    <mergeCell ref="D415:E415"/>
    <mergeCell ref="F415:G415"/>
    <mergeCell ref="B417:C417"/>
    <mergeCell ref="D417:H417"/>
    <mergeCell ref="B418:C418"/>
    <mergeCell ref="D418:E418"/>
    <mergeCell ref="F418:G418"/>
    <mergeCell ref="B419:C419"/>
    <mergeCell ref="D419:E419"/>
    <mergeCell ref="F419:G419"/>
    <mergeCell ref="B420:C420"/>
    <mergeCell ref="D420:E420"/>
    <mergeCell ref="F420:G420"/>
    <mergeCell ref="B421:C421"/>
    <mergeCell ref="D421:E421"/>
    <mergeCell ref="D840:H840"/>
    <mergeCell ref="B841:C841"/>
    <mergeCell ref="D841:H841"/>
    <mergeCell ref="D398:E398"/>
    <mergeCell ref="F398:G398"/>
    <mergeCell ref="B386:C386"/>
    <mergeCell ref="D386:E386"/>
    <mergeCell ref="F386:G386"/>
    <mergeCell ref="B387:C387"/>
    <mergeCell ref="D387:E387"/>
    <mergeCell ref="F387:G387"/>
    <mergeCell ref="B388:C388"/>
    <mergeCell ref="D388:E388"/>
    <mergeCell ref="F388:G388"/>
    <mergeCell ref="B389:C389"/>
    <mergeCell ref="D389:E389"/>
    <mergeCell ref="F389:G389"/>
    <mergeCell ref="B390:C390"/>
    <mergeCell ref="D390:E390"/>
    <mergeCell ref="F390:G390"/>
    <mergeCell ref="B391:C391"/>
    <mergeCell ref="D391:E391"/>
    <mergeCell ref="F391:G391"/>
    <mergeCell ref="B435:C435"/>
    <mergeCell ref="D435:E435"/>
    <mergeCell ref="F435:G435"/>
    <mergeCell ref="B407:C407"/>
    <mergeCell ref="D407:E407"/>
    <mergeCell ref="F407:G407"/>
    <mergeCell ref="B408:C408"/>
    <mergeCell ref="D408:E408"/>
    <mergeCell ref="F408:G408"/>
    <mergeCell ref="B775:C775"/>
    <mergeCell ref="D775:H775"/>
    <mergeCell ref="B693:C693"/>
    <mergeCell ref="C1004:D1004"/>
    <mergeCell ref="C1005:D1005"/>
    <mergeCell ref="C1002:D1002"/>
    <mergeCell ref="C1003:D1003"/>
    <mergeCell ref="B770:C770"/>
    <mergeCell ref="D770:H770"/>
    <mergeCell ref="B771:C771"/>
    <mergeCell ref="D771:H771"/>
    <mergeCell ref="B772:C772"/>
    <mergeCell ref="D772:H772"/>
    <mergeCell ref="B773:C773"/>
    <mergeCell ref="D773:H773"/>
    <mergeCell ref="B774:C774"/>
    <mergeCell ref="D774:H774"/>
    <mergeCell ref="B993:C993"/>
    <mergeCell ref="D993:H993"/>
    <mergeCell ref="B994:C994"/>
    <mergeCell ref="D994:H994"/>
    <mergeCell ref="B995:C995"/>
    <mergeCell ref="D995:H995"/>
    <mergeCell ref="B996:C996"/>
    <mergeCell ref="D996:H996"/>
    <mergeCell ref="B997:C997"/>
    <mergeCell ref="D997:H997"/>
    <mergeCell ref="D988:H988"/>
    <mergeCell ref="B989:C989"/>
    <mergeCell ref="D989:H989"/>
    <mergeCell ref="B990:C990"/>
    <mergeCell ref="D990:H990"/>
    <mergeCell ref="B878:C878"/>
    <mergeCell ref="D878:H878"/>
    <mergeCell ref="B796:C796"/>
    <mergeCell ref="D796:H796"/>
    <mergeCell ref="B797:C797"/>
    <mergeCell ref="D797:H797"/>
    <mergeCell ref="B798:C798"/>
    <mergeCell ref="D798:H798"/>
    <mergeCell ref="B788:H788"/>
    <mergeCell ref="B876:H876"/>
    <mergeCell ref="B877:C877"/>
    <mergeCell ref="D877:H877"/>
    <mergeCell ref="B687:C687"/>
    <mergeCell ref="D687:H687"/>
    <mergeCell ref="B787:C787"/>
    <mergeCell ref="D787:H787"/>
    <mergeCell ref="B765:H765"/>
    <mergeCell ref="B766:C766"/>
    <mergeCell ref="D766:H766"/>
    <mergeCell ref="B767:C767"/>
    <mergeCell ref="D767:H767"/>
    <mergeCell ref="B768:C768"/>
    <mergeCell ref="D768:H768"/>
    <mergeCell ref="B769:C769"/>
    <mergeCell ref="D769:H769"/>
    <mergeCell ref="B777:H777"/>
    <mergeCell ref="B778:C778"/>
    <mergeCell ref="D778:H778"/>
    <mergeCell ref="B779:C779"/>
    <mergeCell ref="B790:C790"/>
    <mergeCell ref="D790:H790"/>
    <mergeCell ref="B791:C791"/>
    <mergeCell ref="D456:H456"/>
    <mergeCell ref="B457:C457"/>
    <mergeCell ref="D457:H457"/>
    <mergeCell ref="D791:H791"/>
    <mergeCell ref="B792:C792"/>
    <mergeCell ref="D792:H792"/>
    <mergeCell ref="B793:C793"/>
    <mergeCell ref="D793:H793"/>
    <mergeCell ref="B794:C794"/>
    <mergeCell ref="D794:H794"/>
    <mergeCell ref="B795:C795"/>
    <mergeCell ref="D795:H795"/>
    <mergeCell ref="B889:C889"/>
    <mergeCell ref="D889:H889"/>
    <mergeCell ref="B883:C883"/>
    <mergeCell ref="D883:H883"/>
    <mergeCell ref="B884:C884"/>
    <mergeCell ref="D884:H884"/>
    <mergeCell ref="B885:C885"/>
    <mergeCell ref="D885:H885"/>
    <mergeCell ref="B886:C886"/>
    <mergeCell ref="D886:H886"/>
    <mergeCell ref="B879:C879"/>
    <mergeCell ref="D879:H879"/>
    <mergeCell ref="B880:C880"/>
    <mergeCell ref="D880:H880"/>
    <mergeCell ref="B881:C881"/>
    <mergeCell ref="D881:H881"/>
    <mergeCell ref="B882:C882"/>
    <mergeCell ref="D882:H882"/>
    <mergeCell ref="B872:C872"/>
    <mergeCell ref="D872:H872"/>
    <mergeCell ref="B662:C662"/>
    <mergeCell ref="D662:H662"/>
    <mergeCell ref="B663:C663"/>
    <mergeCell ref="D663:H663"/>
    <mergeCell ref="B664:C664"/>
    <mergeCell ref="D664:H664"/>
    <mergeCell ref="B657:C657"/>
    <mergeCell ref="D657:H657"/>
    <mergeCell ref="B658:C658"/>
    <mergeCell ref="D658:H658"/>
    <mergeCell ref="B659:C659"/>
    <mergeCell ref="D659:H659"/>
    <mergeCell ref="B660:C660"/>
    <mergeCell ref="D660:H660"/>
    <mergeCell ref="B661:C661"/>
    <mergeCell ref="D661:H661"/>
    <mergeCell ref="B575:C575"/>
    <mergeCell ref="D575:H575"/>
    <mergeCell ref="B576:C576"/>
    <mergeCell ref="D576:H576"/>
    <mergeCell ref="B654:H654"/>
    <mergeCell ref="B655:C655"/>
    <mergeCell ref="D655:H655"/>
    <mergeCell ref="B578:C578"/>
    <mergeCell ref="D578:H578"/>
    <mergeCell ref="D587:H587"/>
    <mergeCell ref="B588:H588"/>
    <mergeCell ref="B589:C589"/>
    <mergeCell ref="D589:H589"/>
    <mergeCell ref="B590:C590"/>
    <mergeCell ref="D590:H590"/>
    <mergeCell ref="B591:C591"/>
    <mergeCell ref="B370:C370"/>
    <mergeCell ref="D370:E370"/>
    <mergeCell ref="F370:G370"/>
    <mergeCell ref="B371:C371"/>
    <mergeCell ref="D371:E371"/>
    <mergeCell ref="F371:G371"/>
    <mergeCell ref="B372:C372"/>
    <mergeCell ref="D372:E372"/>
    <mergeCell ref="F372:G372"/>
    <mergeCell ref="D570:H570"/>
    <mergeCell ref="B571:C571"/>
    <mergeCell ref="D571:H571"/>
    <mergeCell ref="B376:C376"/>
    <mergeCell ref="D376:E376"/>
    <mergeCell ref="F376:G376"/>
    <mergeCell ref="B377:C377"/>
    <mergeCell ref="D377:E377"/>
    <mergeCell ref="F377:G377"/>
    <mergeCell ref="B566:H566"/>
    <mergeCell ref="B567:C567"/>
    <mergeCell ref="D567:H567"/>
    <mergeCell ref="F384:G384"/>
    <mergeCell ref="B385:C385"/>
    <mergeCell ref="D385:E385"/>
    <mergeCell ref="F385:G385"/>
    <mergeCell ref="D446:H446"/>
    <mergeCell ref="D447:H447"/>
    <mergeCell ref="D448:H448"/>
    <mergeCell ref="D449:H449"/>
    <mergeCell ref="B555:H555"/>
    <mergeCell ref="B559:C559"/>
    <mergeCell ref="B456:C456"/>
    <mergeCell ref="F369:G369"/>
    <mergeCell ref="B550:C550"/>
    <mergeCell ref="D550:H550"/>
    <mergeCell ref="B551:C551"/>
    <mergeCell ref="D551:H551"/>
    <mergeCell ref="B552:C552"/>
    <mergeCell ref="D552:H552"/>
    <mergeCell ref="B553:C553"/>
    <mergeCell ref="D553:H553"/>
    <mergeCell ref="B546:C546"/>
    <mergeCell ref="D546:H546"/>
    <mergeCell ref="B547:C547"/>
    <mergeCell ref="D547:H547"/>
    <mergeCell ref="B548:C548"/>
    <mergeCell ref="D548:H548"/>
    <mergeCell ref="B549:C549"/>
    <mergeCell ref="D549:H549"/>
    <mergeCell ref="B449:C449"/>
    <mergeCell ref="B383:C383"/>
    <mergeCell ref="D383:E383"/>
    <mergeCell ref="F383:G383"/>
    <mergeCell ref="B384:C384"/>
    <mergeCell ref="D384:E384"/>
    <mergeCell ref="B373:C373"/>
    <mergeCell ref="D373:E373"/>
    <mergeCell ref="F373:G373"/>
    <mergeCell ref="B374:C374"/>
    <mergeCell ref="D374:E374"/>
    <mergeCell ref="F374:G374"/>
    <mergeCell ref="B375:C375"/>
    <mergeCell ref="D375:E375"/>
    <mergeCell ref="F375:G375"/>
    <mergeCell ref="D332:E332"/>
    <mergeCell ref="F332:G332"/>
    <mergeCell ref="B333:C333"/>
    <mergeCell ref="D333:E333"/>
    <mergeCell ref="F333:G333"/>
    <mergeCell ref="B334:C334"/>
    <mergeCell ref="D334:E334"/>
    <mergeCell ref="F334:G334"/>
    <mergeCell ref="B335:C335"/>
    <mergeCell ref="D335:E335"/>
    <mergeCell ref="F335:G335"/>
    <mergeCell ref="B336:C336"/>
    <mergeCell ref="D336:E336"/>
    <mergeCell ref="B545:C545"/>
    <mergeCell ref="D545:H545"/>
    <mergeCell ref="D463:H463"/>
    <mergeCell ref="B464:C464"/>
    <mergeCell ref="D464:H464"/>
    <mergeCell ref="B465:C465"/>
    <mergeCell ref="D465:H465"/>
    <mergeCell ref="B455:H455"/>
    <mergeCell ref="B543:H543"/>
    <mergeCell ref="B544:C544"/>
    <mergeCell ref="D544:H544"/>
    <mergeCell ref="B445:C445"/>
    <mergeCell ref="D445:H445"/>
    <mergeCell ref="B446:C446"/>
    <mergeCell ref="B447:C447"/>
    <mergeCell ref="B448:C448"/>
    <mergeCell ref="D341:E341"/>
    <mergeCell ref="D367:H367"/>
    <mergeCell ref="B368:C368"/>
    <mergeCell ref="B458:C458"/>
    <mergeCell ref="D458:H458"/>
    <mergeCell ref="B459:C459"/>
    <mergeCell ref="D459:H459"/>
    <mergeCell ref="F336:G336"/>
    <mergeCell ref="B337:C337"/>
    <mergeCell ref="D337:E337"/>
    <mergeCell ref="F337:G337"/>
    <mergeCell ref="B338:C338"/>
    <mergeCell ref="D338:E338"/>
    <mergeCell ref="F338:G338"/>
    <mergeCell ref="B339:C339"/>
    <mergeCell ref="D339:E339"/>
    <mergeCell ref="F339:G339"/>
    <mergeCell ref="B340:C340"/>
    <mergeCell ref="D340:E340"/>
    <mergeCell ref="F340:G340"/>
    <mergeCell ref="B341:C341"/>
    <mergeCell ref="D450:H450"/>
    <mergeCell ref="B450:C450"/>
    <mergeCell ref="B451:C451"/>
    <mergeCell ref="B452:C452"/>
    <mergeCell ref="B453:C453"/>
    <mergeCell ref="B454:C454"/>
    <mergeCell ref="B442:H442"/>
    <mergeCell ref="B444:H444"/>
    <mergeCell ref="F341:G341"/>
    <mergeCell ref="B367:C367"/>
    <mergeCell ref="D368:E368"/>
    <mergeCell ref="F368:G368"/>
    <mergeCell ref="B369:C369"/>
    <mergeCell ref="D369:E369"/>
    <mergeCell ref="B1:H1"/>
    <mergeCell ref="B3:H3"/>
    <mergeCell ref="B5:C5"/>
    <mergeCell ref="D5:H5"/>
    <mergeCell ref="B6:C6"/>
    <mergeCell ref="D6:H6"/>
    <mergeCell ref="B7:C7"/>
    <mergeCell ref="D7:H7"/>
    <mergeCell ref="B8:C8"/>
    <mergeCell ref="D8:H8"/>
    <mergeCell ref="B9:C9"/>
    <mergeCell ref="D9:H9"/>
    <mergeCell ref="B10:C10"/>
    <mergeCell ref="D10:H10"/>
    <mergeCell ref="B11:C11"/>
    <mergeCell ref="D11:H11"/>
    <mergeCell ref="B12:C12"/>
    <mergeCell ref="D12:H12"/>
    <mergeCell ref="B4:H4"/>
    <mergeCell ref="B13:C13"/>
    <mergeCell ref="D13:H13"/>
    <mergeCell ref="B14:C14"/>
    <mergeCell ref="D14:H14"/>
    <mergeCell ref="B233:D233"/>
    <mergeCell ref="E233:H233"/>
    <mergeCell ref="B16:H16"/>
    <mergeCell ref="B18:H18"/>
    <mergeCell ref="D20:H20"/>
    <mergeCell ref="D21:H21"/>
    <mergeCell ref="D22:H22"/>
    <mergeCell ref="B230:H230"/>
    <mergeCell ref="D27:F27"/>
    <mergeCell ref="D23:H23"/>
    <mergeCell ref="G24:H24"/>
    <mergeCell ref="B24:C24"/>
    <mergeCell ref="D24:E24"/>
    <mergeCell ref="B228:D228"/>
    <mergeCell ref="E228:H228"/>
    <mergeCell ref="D30:F30"/>
    <mergeCell ref="B32:H32"/>
    <mergeCell ref="B227:D227"/>
    <mergeCell ref="E227:H227"/>
    <mergeCell ref="D36:F36"/>
    <mergeCell ref="D37:F37"/>
    <mergeCell ref="B40:H40"/>
    <mergeCell ref="D43:F43"/>
    <mergeCell ref="D39:F39"/>
    <mergeCell ref="B224:H224"/>
    <mergeCell ref="B54:C54"/>
    <mergeCell ref="B55:C55"/>
    <mergeCell ref="B56:C56"/>
    <mergeCell ref="B57:C57"/>
    <mergeCell ref="B226:D226"/>
    <mergeCell ref="E226:H226"/>
    <mergeCell ref="D73:F73"/>
    <mergeCell ref="B31:C31"/>
    <mergeCell ref="D31:H31"/>
    <mergeCell ref="B67:C67"/>
    <mergeCell ref="D67:H67"/>
    <mergeCell ref="B68:C68"/>
    <mergeCell ref="B66:H66"/>
    <mergeCell ref="D44:F44"/>
    <mergeCell ref="B52:H52"/>
    <mergeCell ref="D47:F47"/>
    <mergeCell ref="D48:F48"/>
    <mergeCell ref="D107:F107"/>
    <mergeCell ref="D105:F105"/>
    <mergeCell ref="D68:H68"/>
    <mergeCell ref="B69:E69"/>
    <mergeCell ref="E221:H221"/>
    <mergeCell ref="D61:F61"/>
    <mergeCell ref="D62:F62"/>
    <mergeCell ref="B75:E75"/>
    <mergeCell ref="B76:C76"/>
    <mergeCell ref="B86:H86"/>
    <mergeCell ref="D82:F82"/>
    <mergeCell ref="D196:H196"/>
    <mergeCell ref="D197:H197"/>
    <mergeCell ref="D198:H198"/>
    <mergeCell ref="D199:H199"/>
    <mergeCell ref="B170:C170"/>
    <mergeCell ref="D59:E59"/>
    <mergeCell ref="B103:E103"/>
    <mergeCell ref="D192:H192"/>
    <mergeCell ref="D193:H193"/>
    <mergeCell ref="D194:H194"/>
    <mergeCell ref="B194:C194"/>
    <mergeCell ref="B195:C195"/>
    <mergeCell ref="B196:C196"/>
    <mergeCell ref="B197:C197"/>
    <mergeCell ref="B198:C198"/>
    <mergeCell ref="B113:D113"/>
    <mergeCell ref="E113:H113"/>
    <mergeCell ref="C114:D114"/>
    <mergeCell ref="F114:H114"/>
    <mergeCell ref="B122:C122"/>
    <mergeCell ref="D122:H122"/>
    <mergeCell ref="B123:C123"/>
    <mergeCell ref="D123:H123"/>
    <mergeCell ref="B124:C124"/>
    <mergeCell ref="D124:H124"/>
    <mergeCell ref="D132:F132"/>
    <mergeCell ref="B133:C133"/>
    <mergeCell ref="D133:H133"/>
    <mergeCell ref="B134:H134"/>
    <mergeCell ref="D138:F138"/>
    <mergeCell ref="D139:F139"/>
    <mergeCell ref="B135:C135"/>
    <mergeCell ref="D135:H135"/>
    <mergeCell ref="B136:C136"/>
    <mergeCell ref="D136:H136"/>
    <mergeCell ref="B137:E137"/>
    <mergeCell ref="D140:F140"/>
    <mergeCell ref="D141:F141"/>
    <mergeCell ref="B142:H142"/>
    <mergeCell ref="B92:C92"/>
    <mergeCell ref="D92:E92"/>
    <mergeCell ref="G92:H92"/>
    <mergeCell ref="B90:C90"/>
    <mergeCell ref="D90:H90"/>
    <mergeCell ref="B91:C91"/>
    <mergeCell ref="D91:H91"/>
    <mergeCell ref="B94:C94"/>
    <mergeCell ref="I200:I212"/>
    <mergeCell ref="B212:H212"/>
    <mergeCell ref="B213:H213"/>
    <mergeCell ref="B216:H216"/>
    <mergeCell ref="D55:H55"/>
    <mergeCell ref="D56:H56"/>
    <mergeCell ref="D65:H65"/>
    <mergeCell ref="B74:H74"/>
    <mergeCell ref="D77:F77"/>
    <mergeCell ref="D78:F78"/>
    <mergeCell ref="D63:F63"/>
    <mergeCell ref="B60:C60"/>
    <mergeCell ref="B65:C65"/>
    <mergeCell ref="D111:F111"/>
    <mergeCell ref="D112:F112"/>
    <mergeCell ref="B188:H188"/>
    <mergeCell ref="D64:F64"/>
    <mergeCell ref="D71:F71"/>
    <mergeCell ref="D70:F70"/>
    <mergeCell ref="D57:H57"/>
    <mergeCell ref="B58:C58"/>
    <mergeCell ref="D58:E58"/>
    <mergeCell ref="D115:F115"/>
    <mergeCell ref="C84:D84"/>
    <mergeCell ref="F84:H84"/>
    <mergeCell ref="B87:C87"/>
    <mergeCell ref="D87:H87"/>
    <mergeCell ref="B88:C88"/>
    <mergeCell ref="D88:H88"/>
    <mergeCell ref="B89:C89"/>
    <mergeCell ref="D89:H89"/>
    <mergeCell ref="B26:C26"/>
    <mergeCell ref="B33:C33"/>
    <mergeCell ref="B34:C34"/>
    <mergeCell ref="B191:C191"/>
    <mergeCell ref="B192:C192"/>
    <mergeCell ref="B193:C193"/>
    <mergeCell ref="B217:H217"/>
    <mergeCell ref="C50:D50"/>
    <mergeCell ref="F50:H50"/>
    <mergeCell ref="B53:C53"/>
    <mergeCell ref="B41:E41"/>
    <mergeCell ref="B42:C42"/>
    <mergeCell ref="D38:F38"/>
    <mergeCell ref="B45:D45"/>
    <mergeCell ref="E45:H45"/>
    <mergeCell ref="C46:D46"/>
    <mergeCell ref="F46:H46"/>
    <mergeCell ref="B49:D49"/>
    <mergeCell ref="E49:H49"/>
    <mergeCell ref="G58:H58"/>
    <mergeCell ref="B59:C59"/>
    <mergeCell ref="D54:H54"/>
    <mergeCell ref="B93:C93"/>
    <mergeCell ref="D93:E93"/>
    <mergeCell ref="B79:D79"/>
    <mergeCell ref="E79:H79"/>
    <mergeCell ref="C80:D80"/>
    <mergeCell ref="F80:H80"/>
    <mergeCell ref="B83:D83"/>
    <mergeCell ref="E83:H83"/>
    <mergeCell ref="B291:H291"/>
    <mergeCell ref="B292:H292"/>
    <mergeCell ref="B293:H293"/>
    <mergeCell ref="B267:D267"/>
    <mergeCell ref="E267:H267"/>
    <mergeCell ref="B268:D268"/>
    <mergeCell ref="E268:H268"/>
    <mergeCell ref="B269:H269"/>
    <mergeCell ref="B294:H294"/>
    <mergeCell ref="B99:C99"/>
    <mergeCell ref="D99:H99"/>
    <mergeCell ref="B117:D117"/>
    <mergeCell ref="E117:H117"/>
    <mergeCell ref="C118:D118"/>
    <mergeCell ref="F118:H118"/>
    <mergeCell ref="B120:H120"/>
    <mergeCell ref="B121:C121"/>
    <mergeCell ref="D121:H121"/>
    <mergeCell ref="B102:C102"/>
    <mergeCell ref="D102:H102"/>
    <mergeCell ref="B110:C110"/>
    <mergeCell ref="B109:E109"/>
    <mergeCell ref="D95:F95"/>
    <mergeCell ref="D96:F96"/>
    <mergeCell ref="B100:H100"/>
    <mergeCell ref="D98:F98"/>
    <mergeCell ref="D97:F97"/>
    <mergeCell ref="B295:H295"/>
    <mergeCell ref="B296:H296"/>
    <mergeCell ref="B297:H297"/>
    <mergeCell ref="B298:H298"/>
    <mergeCell ref="B299:H299"/>
    <mergeCell ref="B300:H300"/>
    <mergeCell ref="B301:H301"/>
    <mergeCell ref="B302:H302"/>
    <mergeCell ref="B270:H270"/>
    <mergeCell ref="B271:F271"/>
    <mergeCell ref="G271:H271"/>
    <mergeCell ref="B303:H303"/>
    <mergeCell ref="B305:H305"/>
    <mergeCell ref="B317:H317"/>
    <mergeCell ref="B320:C320"/>
    <mergeCell ref="D320:E320"/>
    <mergeCell ref="F320:G320"/>
    <mergeCell ref="B273:D273"/>
    <mergeCell ref="E273:H273"/>
    <mergeCell ref="B274:D274"/>
    <mergeCell ref="E274:H274"/>
    <mergeCell ref="B275:D275"/>
    <mergeCell ref="E275:H275"/>
    <mergeCell ref="B276:D276"/>
    <mergeCell ref="E276:H276"/>
    <mergeCell ref="B277:D277"/>
    <mergeCell ref="E277:H277"/>
    <mergeCell ref="B278:H278"/>
    <mergeCell ref="B279:H279"/>
    <mergeCell ref="B280:F280"/>
    <mergeCell ref="G280:H280"/>
    <mergeCell ref="B282:D282"/>
    <mergeCell ref="B321:C321"/>
    <mergeCell ref="D321:E321"/>
    <mergeCell ref="F321:G321"/>
    <mergeCell ref="B319:C319"/>
    <mergeCell ref="D319:H319"/>
    <mergeCell ref="B306:C306"/>
    <mergeCell ref="F306:G306"/>
    <mergeCell ref="D306:E306"/>
    <mergeCell ref="B308:H308"/>
    <mergeCell ref="B309:C309"/>
    <mergeCell ref="D309:E309"/>
    <mergeCell ref="F309:G309"/>
    <mergeCell ref="B310:F310"/>
    <mergeCell ref="B311:H311"/>
    <mergeCell ref="B313:C313"/>
    <mergeCell ref="D313:E313"/>
    <mergeCell ref="F313:G313"/>
    <mergeCell ref="B314:F314"/>
    <mergeCell ref="B315:H315"/>
    <mergeCell ref="B322:C322"/>
    <mergeCell ref="D322:E322"/>
    <mergeCell ref="F322:G322"/>
    <mergeCell ref="B323:C323"/>
    <mergeCell ref="D323:E323"/>
    <mergeCell ref="F323:G323"/>
    <mergeCell ref="B382:C382"/>
    <mergeCell ref="D382:E382"/>
    <mergeCell ref="F382:G382"/>
    <mergeCell ref="B325:C325"/>
    <mergeCell ref="D325:E325"/>
    <mergeCell ref="F325:G325"/>
    <mergeCell ref="B326:C326"/>
    <mergeCell ref="D326:E326"/>
    <mergeCell ref="F326:G326"/>
    <mergeCell ref="B327:C327"/>
    <mergeCell ref="D327:E327"/>
    <mergeCell ref="F327:G327"/>
    <mergeCell ref="B328:C328"/>
    <mergeCell ref="D328:E328"/>
    <mergeCell ref="F328:G328"/>
    <mergeCell ref="B329:C329"/>
    <mergeCell ref="B381:C381"/>
    <mergeCell ref="D381:H381"/>
    <mergeCell ref="B324:C324"/>
    <mergeCell ref="D324:E324"/>
    <mergeCell ref="F324:G324"/>
    <mergeCell ref="D329:E329"/>
    <mergeCell ref="F329:G329"/>
    <mergeCell ref="B331:C331"/>
    <mergeCell ref="D331:H331"/>
    <mergeCell ref="B332:C332"/>
    <mergeCell ref="B460:C460"/>
    <mergeCell ref="D460:H460"/>
    <mergeCell ref="B461:C461"/>
    <mergeCell ref="D461:H461"/>
    <mergeCell ref="B462:C462"/>
    <mergeCell ref="D462:H462"/>
    <mergeCell ref="B463:C463"/>
    <mergeCell ref="B560:C560"/>
    <mergeCell ref="D560:H560"/>
    <mergeCell ref="B561:C561"/>
    <mergeCell ref="D561:H561"/>
    <mergeCell ref="B471:C471"/>
    <mergeCell ref="D471:H471"/>
    <mergeCell ref="B472:C472"/>
    <mergeCell ref="D472:H472"/>
    <mergeCell ref="B473:C473"/>
    <mergeCell ref="D473:H473"/>
    <mergeCell ref="B474:C474"/>
    <mergeCell ref="D474:H474"/>
    <mergeCell ref="B475:C475"/>
    <mergeCell ref="D475:H475"/>
    <mergeCell ref="B476:C476"/>
    <mergeCell ref="D476:H476"/>
    <mergeCell ref="B477:H477"/>
    <mergeCell ref="B478:C478"/>
    <mergeCell ref="D478:H478"/>
    <mergeCell ref="B479:C479"/>
    <mergeCell ref="D479:H479"/>
    <mergeCell ref="B480:C480"/>
    <mergeCell ref="D480:H480"/>
    <mergeCell ref="B481:C481"/>
    <mergeCell ref="D481:H481"/>
    <mergeCell ref="B568:C568"/>
    <mergeCell ref="D568:H568"/>
    <mergeCell ref="B569:C569"/>
    <mergeCell ref="D569:H569"/>
    <mergeCell ref="B570:C570"/>
    <mergeCell ref="B668:C668"/>
    <mergeCell ref="D668:H668"/>
    <mergeCell ref="B572:C572"/>
    <mergeCell ref="D572:H572"/>
    <mergeCell ref="B573:C573"/>
    <mergeCell ref="D573:H573"/>
    <mergeCell ref="B574:C574"/>
    <mergeCell ref="D574:H574"/>
    <mergeCell ref="B656:C656"/>
    <mergeCell ref="D656:H656"/>
    <mergeCell ref="B584:C584"/>
    <mergeCell ref="D584:H584"/>
    <mergeCell ref="B585:C585"/>
    <mergeCell ref="D585:H585"/>
    <mergeCell ref="B586:C586"/>
    <mergeCell ref="D586:H586"/>
    <mergeCell ref="B579:C579"/>
    <mergeCell ref="D579:H579"/>
    <mergeCell ref="B580:C580"/>
    <mergeCell ref="D580:H580"/>
    <mergeCell ref="B581:C581"/>
    <mergeCell ref="D581:H581"/>
    <mergeCell ref="B582:C582"/>
    <mergeCell ref="D582:H582"/>
    <mergeCell ref="B583:C583"/>
    <mergeCell ref="D583:H583"/>
    <mergeCell ref="B587:C587"/>
    <mergeCell ref="D670:H670"/>
    <mergeCell ref="B671:C671"/>
    <mergeCell ref="D671:H671"/>
    <mergeCell ref="B672:C672"/>
    <mergeCell ref="D672:H672"/>
    <mergeCell ref="B686:C686"/>
    <mergeCell ref="D686:H686"/>
    <mergeCell ref="B677:H677"/>
    <mergeCell ref="B678:C678"/>
    <mergeCell ref="D678:H678"/>
    <mergeCell ref="B679:C679"/>
    <mergeCell ref="D679:H679"/>
    <mergeCell ref="B680:C680"/>
    <mergeCell ref="D680:H680"/>
    <mergeCell ref="B681:C681"/>
    <mergeCell ref="D681:H681"/>
    <mergeCell ref="B682:C682"/>
    <mergeCell ref="D682:H682"/>
    <mergeCell ref="B683:C683"/>
    <mergeCell ref="D683:H683"/>
    <mergeCell ref="B684:C684"/>
    <mergeCell ref="D779:H779"/>
    <mergeCell ref="B780:C780"/>
    <mergeCell ref="B904:C904"/>
    <mergeCell ref="D904:H904"/>
    <mergeCell ref="B905:C905"/>
    <mergeCell ref="D905:H905"/>
    <mergeCell ref="B906:C906"/>
    <mergeCell ref="D780:H780"/>
    <mergeCell ref="B781:C781"/>
    <mergeCell ref="D781:H781"/>
    <mergeCell ref="B782:C782"/>
    <mergeCell ref="D782:H782"/>
    <mergeCell ref="B783:C783"/>
    <mergeCell ref="D783:H783"/>
    <mergeCell ref="B784:C784"/>
    <mergeCell ref="D784:H784"/>
    <mergeCell ref="B785:C785"/>
    <mergeCell ref="D785:H785"/>
    <mergeCell ref="B786:C786"/>
    <mergeCell ref="D786:H786"/>
    <mergeCell ref="B900:C900"/>
    <mergeCell ref="D900:H900"/>
    <mergeCell ref="B901:C901"/>
    <mergeCell ref="D901:H901"/>
    <mergeCell ref="B902:C902"/>
    <mergeCell ref="D902:H902"/>
    <mergeCell ref="B903:C903"/>
    <mergeCell ref="D903:H903"/>
    <mergeCell ref="B888:H888"/>
    <mergeCell ref="B899:H899"/>
    <mergeCell ref="B789:C789"/>
    <mergeCell ref="D789:H789"/>
    <mergeCell ref="D1015:H1015"/>
    <mergeCell ref="B1017:C1017"/>
    <mergeCell ref="D1017:H1017"/>
    <mergeCell ref="B1018:C1018"/>
    <mergeCell ref="C1012:H1012"/>
    <mergeCell ref="C1014:H1014"/>
    <mergeCell ref="B1011:C1011"/>
    <mergeCell ref="B1013:C1013"/>
    <mergeCell ref="D1011:H1011"/>
    <mergeCell ref="D1013:H1013"/>
    <mergeCell ref="D906:H906"/>
    <mergeCell ref="B907:C907"/>
    <mergeCell ref="D907:H907"/>
    <mergeCell ref="B908:C908"/>
    <mergeCell ref="D908:H908"/>
    <mergeCell ref="B909:C909"/>
    <mergeCell ref="D909:H909"/>
    <mergeCell ref="B987:H987"/>
    <mergeCell ref="B988:C988"/>
    <mergeCell ref="B1007:H1007"/>
    <mergeCell ref="C1010:H1010"/>
    <mergeCell ref="B1009:C1009"/>
    <mergeCell ref="D1009:H1009"/>
    <mergeCell ref="B1008:C1008"/>
    <mergeCell ref="D1008:H1008"/>
    <mergeCell ref="B991:C991"/>
    <mergeCell ref="D991:H991"/>
    <mergeCell ref="B992:C992"/>
    <mergeCell ref="D992:H992"/>
    <mergeCell ref="B983:C983"/>
    <mergeCell ref="D983:H983"/>
    <mergeCell ref="B984:C984"/>
    <mergeCell ref="B1025:H1025"/>
    <mergeCell ref="B1027:H1027"/>
    <mergeCell ref="B1029:H1029"/>
    <mergeCell ref="B1031:C1031"/>
    <mergeCell ref="D1031:H1031"/>
    <mergeCell ref="B1032:C1032"/>
    <mergeCell ref="D1032:H1032"/>
    <mergeCell ref="B1033:H1033"/>
    <mergeCell ref="B890:C890"/>
    <mergeCell ref="D890:H890"/>
    <mergeCell ref="B891:C891"/>
    <mergeCell ref="D891:H891"/>
    <mergeCell ref="B892:C892"/>
    <mergeCell ref="D892:H892"/>
    <mergeCell ref="B893:C893"/>
    <mergeCell ref="D893:H893"/>
    <mergeCell ref="B894:C894"/>
    <mergeCell ref="D894:H894"/>
    <mergeCell ref="B895:C895"/>
    <mergeCell ref="D895:H895"/>
    <mergeCell ref="B896:C896"/>
    <mergeCell ref="D896:H896"/>
    <mergeCell ref="B897:C897"/>
    <mergeCell ref="C1016:H1016"/>
    <mergeCell ref="D897:H897"/>
    <mergeCell ref="B898:C898"/>
    <mergeCell ref="D898:H898"/>
    <mergeCell ref="C1001:D1001"/>
    <mergeCell ref="B1019:H1019"/>
    <mergeCell ref="B1021:H1021"/>
    <mergeCell ref="B1023:H1023"/>
    <mergeCell ref="B1015:C1015"/>
    <mergeCell ref="B1034:D1034"/>
    <mergeCell ref="E1034:H1034"/>
    <mergeCell ref="B1035:H1035"/>
    <mergeCell ref="B1036:F1036"/>
    <mergeCell ref="G1036:H1036"/>
    <mergeCell ref="B1037:D1037"/>
    <mergeCell ref="E1037:H1037"/>
    <mergeCell ref="B1038:H1038"/>
    <mergeCell ref="B1039:D1039"/>
    <mergeCell ref="E1039:H1039"/>
    <mergeCell ref="B1040:H1040"/>
    <mergeCell ref="B1041:D1041"/>
    <mergeCell ref="E1041:H1041"/>
    <mergeCell ref="B1042:H1042"/>
    <mergeCell ref="B1043:D1043"/>
    <mergeCell ref="E1043:H1043"/>
    <mergeCell ref="B1044:H1044"/>
    <mergeCell ref="E1066:H1066"/>
    <mergeCell ref="B1045:D1045"/>
    <mergeCell ref="E1045:H1045"/>
    <mergeCell ref="B1046:H1046"/>
    <mergeCell ref="B1047:F1047"/>
    <mergeCell ref="G1047:H1047"/>
    <mergeCell ref="B1048:D1048"/>
    <mergeCell ref="E1048:H1048"/>
    <mergeCell ref="B1050:E1050"/>
    <mergeCell ref="F1050:H1050"/>
    <mergeCell ref="B1051:E1051"/>
    <mergeCell ref="F1051:H1051"/>
    <mergeCell ref="B1052:E1052"/>
    <mergeCell ref="F1052:H1052"/>
    <mergeCell ref="B1054:C1054"/>
    <mergeCell ref="D1054:H1054"/>
    <mergeCell ref="B1055:C1055"/>
    <mergeCell ref="D1055:H1055"/>
    <mergeCell ref="B1119:E1119"/>
    <mergeCell ref="F1119:H1119"/>
    <mergeCell ref="B1120:E1120"/>
    <mergeCell ref="F1120:H1120"/>
    <mergeCell ref="B1083:D1083"/>
    <mergeCell ref="E1083:H1083"/>
    <mergeCell ref="B1084:H1084"/>
    <mergeCell ref="B1085:D1085"/>
    <mergeCell ref="E1085:H1085"/>
    <mergeCell ref="B1086:H1086"/>
    <mergeCell ref="B1087:D1087"/>
    <mergeCell ref="E1087:H1087"/>
    <mergeCell ref="B1088:H1088"/>
    <mergeCell ref="B1067:H1067"/>
    <mergeCell ref="B1068:D1068"/>
    <mergeCell ref="E1068:H1068"/>
    <mergeCell ref="B1069:H1069"/>
    <mergeCell ref="B1070:F1070"/>
    <mergeCell ref="G1070:H1070"/>
    <mergeCell ref="B1071:D1071"/>
    <mergeCell ref="E1071:H1071"/>
    <mergeCell ref="B1073:E1073"/>
    <mergeCell ref="F1073:H1073"/>
    <mergeCell ref="B1074:E1074"/>
    <mergeCell ref="F1074:H1074"/>
    <mergeCell ref="B1075:E1075"/>
    <mergeCell ref="F1075:H1075"/>
    <mergeCell ref="B1077:C1077"/>
    <mergeCell ref="D1077:H1077"/>
    <mergeCell ref="B1078:C1078"/>
    <mergeCell ref="D1078:H1078"/>
    <mergeCell ref="E1089:H1089"/>
    <mergeCell ref="B1162:H1162"/>
    <mergeCell ref="B1164:C1168"/>
    <mergeCell ref="G1164:G1168"/>
    <mergeCell ref="H1164:H1168"/>
    <mergeCell ref="B1146:H1146"/>
    <mergeCell ref="C1147:D1147"/>
    <mergeCell ref="C1148:D1148"/>
    <mergeCell ref="B1102:H1102"/>
    <mergeCell ref="B1103:D1103"/>
    <mergeCell ref="E1103:H1103"/>
    <mergeCell ref="B1104:H1104"/>
    <mergeCell ref="B1105:F1105"/>
    <mergeCell ref="G1105:H1105"/>
    <mergeCell ref="B1106:D1106"/>
    <mergeCell ref="E1106:H1106"/>
    <mergeCell ref="B1107:H1107"/>
    <mergeCell ref="B1108:D1108"/>
    <mergeCell ref="E1108:H1108"/>
    <mergeCell ref="B1109:H1109"/>
    <mergeCell ref="B1110:D1110"/>
    <mergeCell ref="E1110:H1110"/>
    <mergeCell ref="B1111:H1111"/>
    <mergeCell ref="B1112:D1112"/>
    <mergeCell ref="E1112:H1112"/>
    <mergeCell ref="B1113:H1113"/>
    <mergeCell ref="B1114:D1114"/>
    <mergeCell ref="E1114:H1114"/>
    <mergeCell ref="B1115:H1115"/>
    <mergeCell ref="B1116:F1116"/>
    <mergeCell ref="G1116:H1116"/>
    <mergeCell ref="B1117:D1117"/>
    <mergeCell ref="E1117:H1117"/>
    <mergeCell ref="B1201:H1201"/>
    <mergeCell ref="B1228:H1228"/>
    <mergeCell ref="B1229:H1229"/>
    <mergeCell ref="B1230:H1230"/>
    <mergeCell ref="B1231:H1231"/>
    <mergeCell ref="B1232:H1232"/>
    <mergeCell ref="B1233:H1233"/>
    <mergeCell ref="B1184:C1188"/>
    <mergeCell ref="G1184:G1188"/>
    <mergeCell ref="H1184:H1188"/>
    <mergeCell ref="B1189:C1193"/>
    <mergeCell ref="G1189:G1193"/>
    <mergeCell ref="H1189:H1193"/>
    <mergeCell ref="B1194:C1198"/>
    <mergeCell ref="G1194:G1198"/>
    <mergeCell ref="H1194:H1198"/>
    <mergeCell ref="C1222:H1222"/>
    <mergeCell ref="C1223:H1223"/>
    <mergeCell ref="C1225:H1225"/>
    <mergeCell ref="C1226:H1226"/>
    <mergeCell ref="B1234:H1234"/>
    <mergeCell ref="B1235:H1235"/>
    <mergeCell ref="B1236:H1236"/>
    <mergeCell ref="B1237:H1237"/>
    <mergeCell ref="B1238:H1238"/>
    <mergeCell ref="B1239:D1239"/>
    <mergeCell ref="E1239:F1239"/>
    <mergeCell ref="B1240:D1240"/>
    <mergeCell ref="E1240:F1240"/>
    <mergeCell ref="B1241:D1241"/>
    <mergeCell ref="E1241:F1241"/>
    <mergeCell ref="B1242:D1242"/>
    <mergeCell ref="E1242:F1242"/>
    <mergeCell ref="B19:C19"/>
    <mergeCell ref="B20:C20"/>
    <mergeCell ref="B21:C21"/>
    <mergeCell ref="B22:C22"/>
    <mergeCell ref="B23:C23"/>
    <mergeCell ref="D19:H19"/>
    <mergeCell ref="B25:C25"/>
    <mergeCell ref="D25:E25"/>
    <mergeCell ref="D29:F29"/>
    <mergeCell ref="D28:F28"/>
    <mergeCell ref="B189:C189"/>
    <mergeCell ref="B190:C190"/>
    <mergeCell ref="D189:H189"/>
    <mergeCell ref="D190:H190"/>
    <mergeCell ref="D33:H33"/>
    <mergeCell ref="D34:H34"/>
    <mergeCell ref="D72:F72"/>
    <mergeCell ref="D81:F81"/>
    <mergeCell ref="D53:H53"/>
    <mergeCell ref="B101:C101"/>
    <mergeCell ref="D101:H101"/>
    <mergeCell ref="D104:F104"/>
    <mergeCell ref="D106:F106"/>
    <mergeCell ref="B108:H108"/>
    <mergeCell ref="D125:H125"/>
    <mergeCell ref="B126:C126"/>
    <mergeCell ref="D126:E126"/>
    <mergeCell ref="G126:H126"/>
    <mergeCell ref="B127:C127"/>
    <mergeCell ref="D127:E127"/>
    <mergeCell ref="D129:F129"/>
    <mergeCell ref="D130:F130"/>
    <mergeCell ref="D131:F131"/>
    <mergeCell ref="B125:C125"/>
    <mergeCell ref="B128:C128"/>
    <mergeCell ref="D116:F116"/>
    <mergeCell ref="D145:F145"/>
    <mergeCell ref="B143:E143"/>
    <mergeCell ref="B144:C144"/>
    <mergeCell ref="D146:F146"/>
    <mergeCell ref="B147:D147"/>
    <mergeCell ref="E147:H147"/>
    <mergeCell ref="C148:D148"/>
    <mergeCell ref="F148:H148"/>
    <mergeCell ref="D149:F149"/>
    <mergeCell ref="D150:F150"/>
    <mergeCell ref="B151:D151"/>
    <mergeCell ref="E151:H151"/>
    <mergeCell ref="C152:D152"/>
    <mergeCell ref="F152:H152"/>
    <mergeCell ref="B154:H154"/>
    <mergeCell ref="B155:C155"/>
    <mergeCell ref="D155:H155"/>
    <mergeCell ref="B156:C156"/>
    <mergeCell ref="D156:H156"/>
    <mergeCell ref="B157:C157"/>
    <mergeCell ref="D157:H157"/>
    <mergeCell ref="B158:C158"/>
    <mergeCell ref="D158:H158"/>
    <mergeCell ref="B159:C159"/>
    <mergeCell ref="D159:H159"/>
    <mergeCell ref="B160:C160"/>
    <mergeCell ref="D160:E160"/>
    <mergeCell ref="G160:H160"/>
    <mergeCell ref="B161:C161"/>
    <mergeCell ref="D161:E161"/>
    <mergeCell ref="D163:F163"/>
    <mergeCell ref="D164:F164"/>
    <mergeCell ref="D165:F165"/>
    <mergeCell ref="B162:C162"/>
    <mergeCell ref="D166:F166"/>
    <mergeCell ref="B168:H168"/>
    <mergeCell ref="B167:C167"/>
    <mergeCell ref="D167:H167"/>
    <mergeCell ref="B169:C169"/>
    <mergeCell ref="D169:H169"/>
    <mergeCell ref="B178:C178"/>
    <mergeCell ref="D172:F172"/>
    <mergeCell ref="D173:F173"/>
    <mergeCell ref="D174:F174"/>
    <mergeCell ref="D175:F175"/>
    <mergeCell ref="B176:H176"/>
    <mergeCell ref="B177:E177"/>
    <mergeCell ref="D170:H170"/>
    <mergeCell ref="B171:E171"/>
    <mergeCell ref="D179:F179"/>
    <mergeCell ref="D180:F180"/>
    <mergeCell ref="B181:D181"/>
    <mergeCell ref="E181:H181"/>
    <mergeCell ref="C182:D182"/>
    <mergeCell ref="F182:H182"/>
    <mergeCell ref="D183:F183"/>
    <mergeCell ref="D184:F184"/>
    <mergeCell ref="B185:D185"/>
    <mergeCell ref="E185:H185"/>
    <mergeCell ref="C186:D186"/>
    <mergeCell ref="F186:H186"/>
    <mergeCell ref="B235:D235"/>
    <mergeCell ref="E235:H235"/>
    <mergeCell ref="B236:D236"/>
    <mergeCell ref="E236:H236"/>
    <mergeCell ref="B237:H237"/>
    <mergeCell ref="B214:H214"/>
    <mergeCell ref="B219:D219"/>
    <mergeCell ref="B231:H231"/>
    <mergeCell ref="B229:D229"/>
    <mergeCell ref="E229:H229"/>
    <mergeCell ref="B234:D234"/>
    <mergeCell ref="E234:H234"/>
    <mergeCell ref="C203:H203"/>
    <mergeCell ref="C204:H204"/>
    <mergeCell ref="C205:H205"/>
    <mergeCell ref="C206:H206"/>
    <mergeCell ref="C207:H207"/>
    <mergeCell ref="C208:H208"/>
    <mergeCell ref="C209:H209"/>
    <mergeCell ref="C210:H210"/>
    <mergeCell ref="C202:H202"/>
    <mergeCell ref="D191:H191"/>
    <mergeCell ref="B238:H238"/>
    <mergeCell ref="B243:D243"/>
    <mergeCell ref="E243:H243"/>
    <mergeCell ref="E219:H219"/>
    <mergeCell ref="B221:D221"/>
    <mergeCell ref="E220:H220"/>
    <mergeCell ref="B223:H223"/>
    <mergeCell ref="B220:D220"/>
    <mergeCell ref="B222:D222"/>
    <mergeCell ref="E222:H222"/>
    <mergeCell ref="B241:D241"/>
    <mergeCell ref="E241:H241"/>
    <mergeCell ref="B242:D242"/>
    <mergeCell ref="E242:H242"/>
    <mergeCell ref="D195:H195"/>
    <mergeCell ref="B258:D258"/>
    <mergeCell ref="E258:H258"/>
    <mergeCell ref="B244:D244"/>
    <mergeCell ref="B251:D251"/>
    <mergeCell ref="E244:H244"/>
    <mergeCell ref="B245:H245"/>
    <mergeCell ref="B246:H246"/>
    <mergeCell ref="B248:D248"/>
    <mergeCell ref="E248:H248"/>
    <mergeCell ref="B249:D249"/>
    <mergeCell ref="E249:H249"/>
    <mergeCell ref="B250:D250"/>
    <mergeCell ref="E250:H250"/>
    <mergeCell ref="C201:H201"/>
    <mergeCell ref="B199:C199"/>
    <mergeCell ref="C211:H211"/>
    <mergeCell ref="B259:H259"/>
    <mergeCell ref="B260:H260"/>
    <mergeCell ref="B265:D265"/>
    <mergeCell ref="E265:H265"/>
    <mergeCell ref="B266:D266"/>
    <mergeCell ref="E266:H266"/>
    <mergeCell ref="E251:H251"/>
    <mergeCell ref="B252:H252"/>
    <mergeCell ref="B253:H253"/>
    <mergeCell ref="B255:D255"/>
    <mergeCell ref="E255:H255"/>
    <mergeCell ref="B256:D256"/>
    <mergeCell ref="E256:H256"/>
    <mergeCell ref="B257:D257"/>
    <mergeCell ref="E257:H257"/>
    <mergeCell ref="B263:F263"/>
    <mergeCell ref="G263:H263"/>
    <mergeCell ref="B1091:D1091"/>
    <mergeCell ref="E1091:H1091"/>
    <mergeCell ref="B1092:H1092"/>
    <mergeCell ref="B1093:F1093"/>
    <mergeCell ref="G1093:H1093"/>
    <mergeCell ref="B1079:H1079"/>
    <mergeCell ref="B1080:D1080"/>
    <mergeCell ref="E1080:H1080"/>
    <mergeCell ref="B1081:H1081"/>
    <mergeCell ref="B1082:F1082"/>
    <mergeCell ref="G1082:H1082"/>
    <mergeCell ref="B1094:D1094"/>
    <mergeCell ref="E1094:H1094"/>
    <mergeCell ref="B264:D264"/>
    <mergeCell ref="E264:H264"/>
    <mergeCell ref="B1056:H1056"/>
    <mergeCell ref="B1057:D1057"/>
    <mergeCell ref="E1057:H1057"/>
    <mergeCell ref="B1058:H1058"/>
    <mergeCell ref="B1059:F1059"/>
    <mergeCell ref="G1059:H1059"/>
    <mergeCell ref="B1060:D1060"/>
    <mergeCell ref="E1060:H1060"/>
    <mergeCell ref="B1061:H1061"/>
    <mergeCell ref="B1062:D1062"/>
    <mergeCell ref="E1062:H1062"/>
    <mergeCell ref="B1063:H1063"/>
    <mergeCell ref="B1064:D1064"/>
    <mergeCell ref="E1064:H1064"/>
    <mergeCell ref="B1065:H1065"/>
    <mergeCell ref="E282:H282"/>
    <mergeCell ref="B1066:D1066"/>
    <mergeCell ref="E1131:H1131"/>
    <mergeCell ref="B1153:H1153"/>
    <mergeCell ref="B1154:E1154"/>
    <mergeCell ref="G1154:H1154"/>
    <mergeCell ref="B1155:E1155"/>
    <mergeCell ref="G1155:H1155"/>
    <mergeCell ref="B1156:E1156"/>
    <mergeCell ref="G1156:H1156"/>
    <mergeCell ref="B1157:E1157"/>
    <mergeCell ref="G1157:H1157"/>
    <mergeCell ref="G1179:G1183"/>
    <mergeCell ref="H1179:H1183"/>
    <mergeCell ref="B1158:E1158"/>
    <mergeCell ref="G1158:H1158"/>
    <mergeCell ref="M1020:S1020"/>
    <mergeCell ref="M1021:S1021"/>
    <mergeCell ref="M1022:S1022"/>
    <mergeCell ref="B1020:C1020"/>
    <mergeCell ref="B1022:C1022"/>
    <mergeCell ref="B1024:C1024"/>
    <mergeCell ref="B1100:C1100"/>
    <mergeCell ref="D1100:H1100"/>
    <mergeCell ref="B1101:C1101"/>
    <mergeCell ref="D1101:H1101"/>
    <mergeCell ref="B1096:E1096"/>
    <mergeCell ref="F1096:H1096"/>
    <mergeCell ref="B1097:E1097"/>
    <mergeCell ref="F1097:H1097"/>
    <mergeCell ref="B1098:E1098"/>
    <mergeCell ref="F1098:H1098"/>
    <mergeCell ref="B1089:D1089"/>
    <mergeCell ref="B1090:H1090"/>
    <mergeCell ref="B1135:D1135"/>
    <mergeCell ref="E1135:H1135"/>
    <mergeCell ref="B1136:H1136"/>
    <mergeCell ref="B1143:E1143"/>
    <mergeCell ref="F1143:H1143"/>
    <mergeCell ref="B1144:E1144"/>
    <mergeCell ref="F1144:H1144"/>
    <mergeCell ref="C1150:D1150"/>
    <mergeCell ref="C1151:D1151"/>
    <mergeCell ref="B1199:F1199"/>
    <mergeCell ref="B1163:C1163"/>
    <mergeCell ref="B1137:D1137"/>
    <mergeCell ref="E1137:H1137"/>
    <mergeCell ref="B1138:H1138"/>
    <mergeCell ref="B1139:F1139"/>
    <mergeCell ref="G1139:H1139"/>
    <mergeCell ref="B1140:D1140"/>
    <mergeCell ref="E1140:H1140"/>
    <mergeCell ref="B1142:E1142"/>
    <mergeCell ref="F1142:H1142"/>
    <mergeCell ref="B1169:C1173"/>
    <mergeCell ref="G1169:G1173"/>
    <mergeCell ref="H1169:H1173"/>
    <mergeCell ref="B1174:C1178"/>
    <mergeCell ref="G1174:G1178"/>
    <mergeCell ref="H1174:H1178"/>
    <mergeCell ref="B1179:C1183"/>
    <mergeCell ref="C1149:D1149"/>
    <mergeCell ref="B1159:E1159"/>
    <mergeCell ref="G1159:H1159"/>
    <mergeCell ref="B1160:E1160"/>
    <mergeCell ref="G1160:H1160"/>
    <mergeCell ref="B283:D283"/>
    <mergeCell ref="E283:H283"/>
    <mergeCell ref="B284:D284"/>
    <mergeCell ref="E284:H284"/>
    <mergeCell ref="B285:D285"/>
    <mergeCell ref="E285:H285"/>
    <mergeCell ref="B286:D286"/>
    <mergeCell ref="E286:H286"/>
    <mergeCell ref="B287:H287"/>
    <mergeCell ref="B288:H288"/>
    <mergeCell ref="B289:F289"/>
    <mergeCell ref="G289:H289"/>
    <mergeCell ref="B1132:H1132"/>
    <mergeCell ref="B1133:D1133"/>
    <mergeCell ref="E1133:H1133"/>
    <mergeCell ref="B1134:H1134"/>
    <mergeCell ref="B1121:E1121"/>
    <mergeCell ref="F1121:H1121"/>
    <mergeCell ref="B1123:C1123"/>
    <mergeCell ref="D1123:H1123"/>
    <mergeCell ref="B1124:C1124"/>
    <mergeCell ref="D1124:H1124"/>
    <mergeCell ref="B1125:H1125"/>
    <mergeCell ref="B1126:D1126"/>
    <mergeCell ref="E1126:H1126"/>
    <mergeCell ref="B1127:H1127"/>
    <mergeCell ref="B1128:F1128"/>
    <mergeCell ref="G1128:H1128"/>
    <mergeCell ref="B1129:D1129"/>
    <mergeCell ref="E1129:H1129"/>
    <mergeCell ref="B1130:H1130"/>
    <mergeCell ref="B1131:D1131"/>
  </mergeCells>
  <dataValidations xWindow="470" yWindow="926" count="12">
    <dataValidation type="list" allowBlank="1" showInputMessage="1" showErrorMessage="1" sqref="B1221 D58:E58 D160:E160 D92:E92 D126:E126 B1224 G1059:H1059 G1105:H1105 B1014 B1016 G1036:H1036 G1128:H1128 G1082:H1082 B1216">
      <formula1>"ÁNO,NIE"</formula1>
    </dataValidation>
    <dataValidation type="list" allowBlank="1" showInputMessage="1" showErrorMessage="1" sqref="D161 D93 D59 D127">
      <formula1>"Verejný sektor,Súkromný sektor"</formula1>
    </dataValidation>
    <dataValidation type="textLength" operator="lessThanOrEqual" allowBlank="1" showInputMessage="1" showErrorMessage="1" errorTitle="Prekročený limit" error="Prekročili ste max. počet znakov. Do bunky je možné vložiť text s max. 800 znakmi vrátane medzier. " promptTitle="Obmedzený počet znakov" prompt="Do tejto bunky je možné vložiť text obsahujúci max. 800 znakov vrátane medzier." sqref="B293:H293">
      <formula1>800</formula1>
    </dataValidation>
    <dataValidation type="textLength" operator="lessThanOrEqual" allowBlank="1" showInputMessage="1" showErrorMessage="1" errorTitle="Prekročený limit" error="Prekročili ste max. počet znakov. Do bunky je možné vložiť text s max. 2000 znakmi vrátane medzier. " promptTitle="Obmedzený počet znakov" prompt="Do tejto bunky je možné vložiť text obsahujúci max. 2000 znakov vrátane medzier." sqref="B295:H295">
      <formula1>800</formula1>
    </dataValidation>
    <dataValidation type="textLength" operator="lessThanOrEqual" allowBlank="1" showInputMessage="1" showErrorMessage="1" errorTitle="Prekročený limit" error="Prekročili ste max. počet znakov. Do bunky je možné vložiť text s max. 1000 znakmi vrátane medzier. " promptTitle="Obmedzený počet znakov" prompt="Do tejto bunky je možné vložiť text obsahujúci max. 1000 znakov vrátane medzier." sqref="B299:H299 B303:H303">
      <formula1>800</formula1>
    </dataValidation>
    <dataValidation type="textLength" operator="lessThanOrEqual" allowBlank="1" showInputMessage="1" showErrorMessage="1" errorTitle="Prekročený limit" error="Prekročili ste maximálny počet znakov (1000)." promptTitle="Max. 1000 znakov" prompt="vrátane medzier" sqref="C1010:H1010 C1012:H1012 C1014:H1014 C1016:H1016 B1019:H1019 B1021:H1021 B1023:H1023 B1025:H1025">
      <formula1>1000</formula1>
    </dataValidation>
    <dataValidation type="list" allowBlank="1" showInputMessage="1" showErrorMessage="1" sqref="D912:H912 D534:H534 D523:H523 D512:H512 D501:H501 D490:H490 D479:H479 D468:H468 D417:H417 D405:H405 D956:H956 D945:H945 D989:H989 D393:H393 D679:H679 D668:H668 D790:H790 D779:H779 D901:H901 D890:H890 D568:H568 D545:H545 D934:H934 D923:H923 D457:H457 D429:H429 D878:H878 D767:H767 D967:H967 D656:H656 D557:H557 D579:H579 D590:H590 D601:H601 D612:H612 D623:H623 D634:H634 D645:H645 D690:H690 D745:H745 D756:H756 D734:H734 D723:H723 D712:H712 D701:H701 D867:H867 D856:H856 D845:H845 D834:H834 D823:H823 D812:H812 D801:H801 D978:H978">
      <formula1>$E$68:$E$75</formula1>
    </dataValidation>
    <dataValidation type="list" allowBlank="1" showInputMessage="1" showErrorMessage="1" sqref="E227:H227 E234:H234">
      <formula1>$B$60:$B$62</formula1>
    </dataValidation>
    <dataValidation type="list" allowBlank="1" showInputMessage="1" showErrorMessage="1" sqref="E248:H248 E255:H255">
      <formula1>$C$54:$C$56</formula1>
    </dataValidation>
    <dataValidation type="list" allowBlank="1" showInputMessage="1" showErrorMessage="1" sqref="E249:H249 E256:H256">
      <formula1>$C$60:$C$62</formula1>
    </dataValidation>
    <dataValidation type="list" allowBlank="1" showInputMessage="1" showErrorMessage="1" sqref="D309:E309 D313:E313">
      <formula1>$E$89:$E$91</formula1>
    </dataValidation>
    <dataValidation allowBlank="1" showInputMessage="1" showErrorMessage="1" promptTitle="Vyberte si projektovú aktivitu" prompt="Projektová aktivita musí zodpovedať zvolenému typu aktivity, uvedenú v blablabla." sqref="D448:H448"/>
  </dataValidations>
  <pageMargins left="0.25" right="0.25" top="0.75" bottom="0.75" header="0.3" footer="0.3"/>
  <pageSetup paperSize="9" orientation="portrait" r:id="rId1"/>
  <headerFooter>
    <oddFooter>&amp;Cstr. &amp;P/&amp;N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686" r:id="rId4" name="Check Box 662">
              <controlPr defaultSize="0" autoFill="0" autoLine="0" autoPict="0">
                <anchor moveWithCells="1">
                  <from>
                    <xdr:col>1</xdr:col>
                    <xdr:colOff>485775</xdr:colOff>
                    <xdr:row>1201</xdr:row>
                    <xdr:rowOff>0</xdr:rowOff>
                  </from>
                  <to>
                    <xdr:col>1</xdr:col>
                    <xdr:colOff>695325</xdr:colOff>
                    <xdr:row>1202</xdr:row>
                    <xdr:rowOff>0</xdr:rowOff>
                  </to>
                </anchor>
              </controlPr>
            </control>
          </mc:Choice>
        </mc:AlternateContent>
        <mc:AlternateContent xmlns:mc="http://schemas.openxmlformats.org/markup-compatibility/2006">
          <mc:Choice Requires="x14">
            <control shapeId="1690" r:id="rId5" name="Check Box 666">
              <controlPr defaultSize="0" autoFill="0" autoLine="0" autoPict="0">
                <anchor moveWithCells="1">
                  <from>
                    <xdr:col>1</xdr:col>
                    <xdr:colOff>485775</xdr:colOff>
                    <xdr:row>1201</xdr:row>
                    <xdr:rowOff>171450</xdr:rowOff>
                  </from>
                  <to>
                    <xdr:col>1</xdr:col>
                    <xdr:colOff>695325</xdr:colOff>
                    <xdr:row>1202</xdr:row>
                    <xdr:rowOff>171450</xdr:rowOff>
                  </to>
                </anchor>
              </controlPr>
            </control>
          </mc:Choice>
        </mc:AlternateContent>
        <mc:AlternateContent xmlns:mc="http://schemas.openxmlformats.org/markup-compatibility/2006">
          <mc:Choice Requires="x14">
            <control shapeId="1691" r:id="rId6" name="Check Box 667">
              <controlPr defaultSize="0" autoFill="0" autoLine="0" autoPict="0">
                <anchor moveWithCells="1">
                  <from>
                    <xdr:col>1</xdr:col>
                    <xdr:colOff>485775</xdr:colOff>
                    <xdr:row>1202</xdr:row>
                    <xdr:rowOff>171450</xdr:rowOff>
                  </from>
                  <to>
                    <xdr:col>1</xdr:col>
                    <xdr:colOff>695325</xdr:colOff>
                    <xdr:row>1203</xdr:row>
                    <xdr:rowOff>171450</xdr:rowOff>
                  </to>
                </anchor>
              </controlPr>
            </control>
          </mc:Choice>
        </mc:AlternateContent>
        <mc:AlternateContent xmlns:mc="http://schemas.openxmlformats.org/markup-compatibility/2006">
          <mc:Choice Requires="x14">
            <control shapeId="1692" r:id="rId7" name="Check Box 668">
              <controlPr defaultSize="0" autoFill="0" autoLine="0" autoPict="0">
                <anchor moveWithCells="1">
                  <from>
                    <xdr:col>1</xdr:col>
                    <xdr:colOff>485775</xdr:colOff>
                    <xdr:row>1203</xdr:row>
                    <xdr:rowOff>171450</xdr:rowOff>
                  </from>
                  <to>
                    <xdr:col>1</xdr:col>
                    <xdr:colOff>695325</xdr:colOff>
                    <xdr:row>1204</xdr:row>
                    <xdr:rowOff>171450</xdr:rowOff>
                  </to>
                </anchor>
              </controlPr>
            </control>
          </mc:Choice>
        </mc:AlternateContent>
        <mc:AlternateContent xmlns:mc="http://schemas.openxmlformats.org/markup-compatibility/2006">
          <mc:Choice Requires="x14">
            <control shapeId="10274" r:id="rId8" name="Check Box 1058">
              <controlPr defaultSize="0" autoFill="0" autoLine="0" autoPict="0">
                <anchor moveWithCells="1">
                  <from>
                    <xdr:col>1</xdr:col>
                    <xdr:colOff>485775</xdr:colOff>
                    <xdr:row>1204</xdr:row>
                    <xdr:rowOff>161925</xdr:rowOff>
                  </from>
                  <to>
                    <xdr:col>1</xdr:col>
                    <xdr:colOff>695325</xdr:colOff>
                    <xdr:row>1205</xdr:row>
                    <xdr:rowOff>161925</xdr:rowOff>
                  </to>
                </anchor>
              </controlPr>
            </control>
          </mc:Choice>
        </mc:AlternateContent>
        <mc:AlternateContent xmlns:mc="http://schemas.openxmlformats.org/markup-compatibility/2006">
          <mc:Choice Requires="x14">
            <control shapeId="10275" r:id="rId9" name="Check Box 1059">
              <controlPr defaultSize="0" autoFill="0" autoLine="0" autoPict="0">
                <anchor moveWithCells="1">
                  <from>
                    <xdr:col>1</xdr:col>
                    <xdr:colOff>485775</xdr:colOff>
                    <xdr:row>1205</xdr:row>
                    <xdr:rowOff>171450</xdr:rowOff>
                  </from>
                  <to>
                    <xdr:col>1</xdr:col>
                    <xdr:colOff>695325</xdr:colOff>
                    <xdr:row>1206</xdr:row>
                    <xdr:rowOff>171450</xdr:rowOff>
                  </to>
                </anchor>
              </controlPr>
            </control>
          </mc:Choice>
        </mc:AlternateContent>
        <mc:AlternateContent xmlns:mc="http://schemas.openxmlformats.org/markup-compatibility/2006">
          <mc:Choice Requires="x14">
            <control shapeId="10276" r:id="rId10" name="Check Box 1060">
              <controlPr defaultSize="0" autoFill="0" autoLine="0" autoPict="0">
                <anchor moveWithCells="1">
                  <from>
                    <xdr:col>1</xdr:col>
                    <xdr:colOff>485775</xdr:colOff>
                    <xdr:row>1206</xdr:row>
                    <xdr:rowOff>171450</xdr:rowOff>
                  </from>
                  <to>
                    <xdr:col>1</xdr:col>
                    <xdr:colOff>695325</xdr:colOff>
                    <xdr:row>1207</xdr:row>
                    <xdr:rowOff>171450</xdr:rowOff>
                  </to>
                </anchor>
              </controlPr>
            </control>
          </mc:Choice>
        </mc:AlternateContent>
        <mc:AlternateContent xmlns:mc="http://schemas.openxmlformats.org/markup-compatibility/2006">
          <mc:Choice Requires="x14">
            <control shapeId="10277" r:id="rId11" name="Check Box 1061">
              <controlPr defaultSize="0" autoFill="0" autoLine="0" autoPict="0">
                <anchor moveWithCells="1">
                  <from>
                    <xdr:col>1</xdr:col>
                    <xdr:colOff>485775</xdr:colOff>
                    <xdr:row>1207</xdr:row>
                    <xdr:rowOff>161925</xdr:rowOff>
                  </from>
                  <to>
                    <xdr:col>1</xdr:col>
                    <xdr:colOff>695325</xdr:colOff>
                    <xdr:row>1208</xdr:row>
                    <xdr:rowOff>161925</xdr:rowOff>
                  </to>
                </anchor>
              </controlPr>
            </control>
          </mc:Choice>
        </mc:AlternateContent>
        <mc:AlternateContent xmlns:mc="http://schemas.openxmlformats.org/markup-compatibility/2006">
          <mc:Choice Requires="x14">
            <control shapeId="10278" r:id="rId12" name="Check Box 1062">
              <controlPr defaultSize="0" autoFill="0" autoLine="0" autoPict="0">
                <anchor moveWithCells="1">
                  <from>
                    <xdr:col>1</xdr:col>
                    <xdr:colOff>485775</xdr:colOff>
                    <xdr:row>1208</xdr:row>
                    <xdr:rowOff>171450</xdr:rowOff>
                  </from>
                  <to>
                    <xdr:col>1</xdr:col>
                    <xdr:colOff>695325</xdr:colOff>
                    <xdr:row>1209</xdr:row>
                    <xdr:rowOff>171450</xdr:rowOff>
                  </to>
                </anchor>
              </controlPr>
            </control>
          </mc:Choice>
        </mc:AlternateContent>
        <mc:AlternateContent xmlns:mc="http://schemas.openxmlformats.org/markup-compatibility/2006">
          <mc:Choice Requires="x14">
            <control shapeId="10279" r:id="rId13" name="Check Box 1063">
              <controlPr defaultSize="0" autoFill="0" autoLine="0" autoPict="0">
                <anchor moveWithCells="1">
                  <from>
                    <xdr:col>1</xdr:col>
                    <xdr:colOff>485775</xdr:colOff>
                    <xdr:row>1209</xdr:row>
                    <xdr:rowOff>171450</xdr:rowOff>
                  </from>
                  <to>
                    <xdr:col>1</xdr:col>
                    <xdr:colOff>695325</xdr:colOff>
                    <xdr:row>1210</xdr:row>
                    <xdr:rowOff>171450</xdr:rowOff>
                  </to>
                </anchor>
              </controlPr>
            </control>
          </mc:Choice>
        </mc:AlternateContent>
        <mc:AlternateContent xmlns:mc="http://schemas.openxmlformats.org/markup-compatibility/2006">
          <mc:Choice Requires="x14">
            <control shapeId="10281" r:id="rId14" name="Check Box 1065">
              <controlPr defaultSize="0" autoFill="0" autoLine="0" autoPict="0">
                <anchor moveWithCells="1">
                  <from>
                    <xdr:col>1</xdr:col>
                    <xdr:colOff>485775</xdr:colOff>
                    <xdr:row>1210</xdr:row>
                    <xdr:rowOff>171450</xdr:rowOff>
                  </from>
                  <to>
                    <xdr:col>1</xdr:col>
                    <xdr:colOff>695325</xdr:colOff>
                    <xdr:row>1211</xdr:row>
                    <xdr:rowOff>171450</xdr:rowOff>
                  </to>
                </anchor>
              </controlPr>
            </control>
          </mc:Choice>
        </mc:AlternateContent>
        <mc:AlternateContent xmlns:mc="http://schemas.openxmlformats.org/markup-compatibility/2006">
          <mc:Choice Requires="x14">
            <control shapeId="10282" r:id="rId15" name="Check Box 1066">
              <controlPr defaultSize="0" autoFill="0" autoLine="0" autoPict="0">
                <anchor moveWithCells="1">
                  <from>
                    <xdr:col>1</xdr:col>
                    <xdr:colOff>485775</xdr:colOff>
                    <xdr:row>1211</xdr:row>
                    <xdr:rowOff>171450</xdr:rowOff>
                  </from>
                  <to>
                    <xdr:col>1</xdr:col>
                    <xdr:colOff>695325</xdr:colOff>
                    <xdr:row>1212</xdr:row>
                    <xdr:rowOff>171450</xdr:rowOff>
                  </to>
                </anchor>
              </controlPr>
            </control>
          </mc:Choice>
        </mc:AlternateContent>
        <mc:AlternateContent xmlns:mc="http://schemas.openxmlformats.org/markup-compatibility/2006">
          <mc:Choice Requires="x14">
            <control shapeId="10283" r:id="rId16" name="Check Box 1067">
              <controlPr defaultSize="0" autoFill="0" autoLine="0" autoPict="0">
                <anchor moveWithCells="1">
                  <from>
                    <xdr:col>1</xdr:col>
                    <xdr:colOff>485775</xdr:colOff>
                    <xdr:row>1212</xdr:row>
                    <xdr:rowOff>180975</xdr:rowOff>
                  </from>
                  <to>
                    <xdr:col>1</xdr:col>
                    <xdr:colOff>695325</xdr:colOff>
                    <xdr:row>1213</xdr:row>
                    <xdr:rowOff>180975</xdr:rowOff>
                  </to>
                </anchor>
              </controlPr>
            </control>
          </mc:Choice>
        </mc:AlternateContent>
        <mc:AlternateContent xmlns:mc="http://schemas.openxmlformats.org/markup-compatibility/2006">
          <mc:Choice Requires="x14">
            <control shapeId="10284" r:id="rId17" name="Check Box 1068">
              <controlPr defaultSize="0" autoFill="0" autoLine="0" autoPict="0">
                <anchor moveWithCells="1">
                  <from>
                    <xdr:col>1</xdr:col>
                    <xdr:colOff>485775</xdr:colOff>
                    <xdr:row>1213</xdr:row>
                    <xdr:rowOff>171450</xdr:rowOff>
                  </from>
                  <to>
                    <xdr:col>1</xdr:col>
                    <xdr:colOff>695325</xdr:colOff>
                    <xdr:row>1214</xdr:row>
                    <xdr:rowOff>171450</xdr:rowOff>
                  </to>
                </anchor>
              </controlPr>
            </control>
          </mc:Choice>
        </mc:AlternateContent>
        <mc:AlternateContent xmlns:mc="http://schemas.openxmlformats.org/markup-compatibility/2006">
          <mc:Choice Requires="x14">
            <control shapeId="10285" r:id="rId18" name="Check Box 1069">
              <controlPr defaultSize="0" autoFill="0" autoLine="0" autoPict="0">
                <anchor moveWithCells="1">
                  <from>
                    <xdr:col>1</xdr:col>
                    <xdr:colOff>485775</xdr:colOff>
                    <xdr:row>1215</xdr:row>
                    <xdr:rowOff>171450</xdr:rowOff>
                  </from>
                  <to>
                    <xdr:col>1</xdr:col>
                    <xdr:colOff>695325</xdr:colOff>
                    <xdr:row>1216</xdr:row>
                    <xdr:rowOff>171450</xdr:rowOff>
                  </to>
                </anchor>
              </controlPr>
            </control>
          </mc:Choice>
        </mc:AlternateContent>
        <mc:AlternateContent xmlns:mc="http://schemas.openxmlformats.org/markup-compatibility/2006">
          <mc:Choice Requires="x14">
            <control shapeId="10286" r:id="rId19" name="Check Box 1070">
              <controlPr defaultSize="0" autoFill="0" autoLine="0" autoPict="0">
                <anchor moveWithCells="1">
                  <from>
                    <xdr:col>1</xdr:col>
                    <xdr:colOff>485775</xdr:colOff>
                    <xdr:row>1216</xdr:row>
                    <xdr:rowOff>161925</xdr:rowOff>
                  </from>
                  <to>
                    <xdr:col>1</xdr:col>
                    <xdr:colOff>695325</xdr:colOff>
                    <xdr:row>1217</xdr:row>
                    <xdr:rowOff>161925</xdr:rowOff>
                  </to>
                </anchor>
              </controlPr>
            </control>
          </mc:Choice>
        </mc:AlternateContent>
        <mc:AlternateContent xmlns:mc="http://schemas.openxmlformats.org/markup-compatibility/2006">
          <mc:Choice Requires="x14">
            <control shapeId="10287" r:id="rId20" name="Check Box 1071">
              <controlPr defaultSize="0" autoFill="0" autoLine="0" autoPict="0">
                <anchor moveWithCells="1">
                  <from>
                    <xdr:col>1</xdr:col>
                    <xdr:colOff>485775</xdr:colOff>
                    <xdr:row>1217</xdr:row>
                    <xdr:rowOff>171450</xdr:rowOff>
                  </from>
                  <to>
                    <xdr:col>1</xdr:col>
                    <xdr:colOff>695325</xdr:colOff>
                    <xdr:row>1218</xdr:row>
                    <xdr:rowOff>171450</xdr:rowOff>
                  </to>
                </anchor>
              </controlPr>
            </control>
          </mc:Choice>
        </mc:AlternateContent>
        <mc:AlternateContent xmlns:mc="http://schemas.openxmlformats.org/markup-compatibility/2006">
          <mc:Choice Requires="x14">
            <control shapeId="10288" r:id="rId21" name="Check Box 1072">
              <controlPr defaultSize="0" autoFill="0" autoLine="0" autoPict="0">
                <anchor moveWithCells="1">
                  <from>
                    <xdr:col>1</xdr:col>
                    <xdr:colOff>485775</xdr:colOff>
                    <xdr:row>1218</xdr:row>
                    <xdr:rowOff>161925</xdr:rowOff>
                  </from>
                  <to>
                    <xdr:col>1</xdr:col>
                    <xdr:colOff>695325</xdr:colOff>
                    <xdr:row>1219</xdr:row>
                    <xdr:rowOff>161925</xdr:rowOff>
                  </to>
                </anchor>
              </controlPr>
            </control>
          </mc:Choice>
        </mc:AlternateContent>
        <mc:AlternateContent xmlns:mc="http://schemas.openxmlformats.org/markup-compatibility/2006">
          <mc:Choice Requires="x14">
            <control shapeId="10291" r:id="rId22" name="Check Box 1075">
              <controlPr defaultSize="0" autoFill="0" autoLine="0" autoPict="0">
                <anchor moveWithCells="1">
                  <from>
                    <xdr:col>1</xdr:col>
                    <xdr:colOff>485775</xdr:colOff>
                    <xdr:row>201</xdr:row>
                    <xdr:rowOff>0</xdr:rowOff>
                  </from>
                  <to>
                    <xdr:col>1</xdr:col>
                    <xdr:colOff>695325</xdr:colOff>
                    <xdr:row>201</xdr:row>
                    <xdr:rowOff>209550</xdr:rowOff>
                  </to>
                </anchor>
              </controlPr>
            </control>
          </mc:Choice>
        </mc:AlternateContent>
        <mc:AlternateContent xmlns:mc="http://schemas.openxmlformats.org/markup-compatibility/2006">
          <mc:Choice Requires="x14">
            <control shapeId="10292" r:id="rId23" name="Check Box 1076">
              <controlPr defaultSize="0" autoFill="0" autoLine="0" autoPict="0">
                <anchor moveWithCells="1">
                  <from>
                    <xdr:col>1</xdr:col>
                    <xdr:colOff>485775</xdr:colOff>
                    <xdr:row>202</xdr:row>
                    <xdr:rowOff>190500</xdr:rowOff>
                  </from>
                  <to>
                    <xdr:col>1</xdr:col>
                    <xdr:colOff>695325</xdr:colOff>
                    <xdr:row>203</xdr:row>
                    <xdr:rowOff>190500</xdr:rowOff>
                  </to>
                </anchor>
              </controlPr>
            </control>
          </mc:Choice>
        </mc:AlternateContent>
        <mc:AlternateContent xmlns:mc="http://schemas.openxmlformats.org/markup-compatibility/2006">
          <mc:Choice Requires="x14">
            <control shapeId="10293" r:id="rId24" name="Check Box 1077">
              <controlPr defaultSize="0" autoFill="0" autoLine="0" autoPict="0">
                <anchor moveWithCells="1">
                  <from>
                    <xdr:col>1</xdr:col>
                    <xdr:colOff>485775</xdr:colOff>
                    <xdr:row>203</xdr:row>
                    <xdr:rowOff>190500</xdr:rowOff>
                  </from>
                  <to>
                    <xdr:col>1</xdr:col>
                    <xdr:colOff>695325</xdr:colOff>
                    <xdr:row>204</xdr:row>
                    <xdr:rowOff>190500</xdr:rowOff>
                  </to>
                </anchor>
              </controlPr>
            </control>
          </mc:Choice>
        </mc:AlternateContent>
        <mc:AlternateContent xmlns:mc="http://schemas.openxmlformats.org/markup-compatibility/2006">
          <mc:Choice Requires="x14">
            <control shapeId="10294" r:id="rId25" name="Check Box 1078">
              <controlPr defaultSize="0" autoFill="0" autoLine="0" autoPict="0">
                <anchor moveWithCells="1">
                  <from>
                    <xdr:col>1</xdr:col>
                    <xdr:colOff>485775</xdr:colOff>
                    <xdr:row>204</xdr:row>
                    <xdr:rowOff>190500</xdr:rowOff>
                  </from>
                  <to>
                    <xdr:col>1</xdr:col>
                    <xdr:colOff>695325</xdr:colOff>
                    <xdr:row>205</xdr:row>
                    <xdr:rowOff>190500</xdr:rowOff>
                  </to>
                </anchor>
              </controlPr>
            </control>
          </mc:Choice>
        </mc:AlternateContent>
        <mc:AlternateContent xmlns:mc="http://schemas.openxmlformats.org/markup-compatibility/2006">
          <mc:Choice Requires="x14">
            <control shapeId="10295" r:id="rId26" name="Check Box 1079">
              <controlPr defaultSize="0" autoFill="0" autoLine="0" autoPict="0">
                <anchor moveWithCells="1">
                  <from>
                    <xdr:col>1</xdr:col>
                    <xdr:colOff>485775</xdr:colOff>
                    <xdr:row>205</xdr:row>
                    <xdr:rowOff>190500</xdr:rowOff>
                  </from>
                  <to>
                    <xdr:col>1</xdr:col>
                    <xdr:colOff>695325</xdr:colOff>
                    <xdr:row>206</xdr:row>
                    <xdr:rowOff>190500</xdr:rowOff>
                  </to>
                </anchor>
              </controlPr>
            </control>
          </mc:Choice>
        </mc:AlternateContent>
        <mc:AlternateContent xmlns:mc="http://schemas.openxmlformats.org/markup-compatibility/2006">
          <mc:Choice Requires="x14">
            <control shapeId="10296" r:id="rId27" name="Check Box 1080">
              <controlPr defaultSize="0" autoFill="0" autoLine="0" autoPict="0">
                <anchor moveWithCells="1">
                  <from>
                    <xdr:col>1</xdr:col>
                    <xdr:colOff>485775</xdr:colOff>
                    <xdr:row>206</xdr:row>
                    <xdr:rowOff>190500</xdr:rowOff>
                  </from>
                  <to>
                    <xdr:col>1</xdr:col>
                    <xdr:colOff>695325</xdr:colOff>
                    <xdr:row>207</xdr:row>
                    <xdr:rowOff>190500</xdr:rowOff>
                  </to>
                </anchor>
              </controlPr>
            </control>
          </mc:Choice>
        </mc:AlternateContent>
        <mc:AlternateContent xmlns:mc="http://schemas.openxmlformats.org/markup-compatibility/2006">
          <mc:Choice Requires="x14">
            <control shapeId="10297" r:id="rId28" name="Check Box 1081">
              <controlPr defaultSize="0" autoFill="0" autoLine="0" autoPict="0">
                <anchor moveWithCells="1">
                  <from>
                    <xdr:col>1</xdr:col>
                    <xdr:colOff>485775</xdr:colOff>
                    <xdr:row>207</xdr:row>
                    <xdr:rowOff>190500</xdr:rowOff>
                  </from>
                  <to>
                    <xdr:col>1</xdr:col>
                    <xdr:colOff>695325</xdr:colOff>
                    <xdr:row>208</xdr:row>
                    <xdr:rowOff>190500</xdr:rowOff>
                  </to>
                </anchor>
              </controlPr>
            </control>
          </mc:Choice>
        </mc:AlternateContent>
        <mc:AlternateContent xmlns:mc="http://schemas.openxmlformats.org/markup-compatibility/2006">
          <mc:Choice Requires="x14">
            <control shapeId="10298" r:id="rId29" name="Check Box 1082">
              <controlPr defaultSize="0" autoFill="0" autoLine="0" autoPict="0">
                <anchor moveWithCells="1">
                  <from>
                    <xdr:col>1</xdr:col>
                    <xdr:colOff>485775</xdr:colOff>
                    <xdr:row>208</xdr:row>
                    <xdr:rowOff>190500</xdr:rowOff>
                  </from>
                  <to>
                    <xdr:col>1</xdr:col>
                    <xdr:colOff>695325</xdr:colOff>
                    <xdr:row>209</xdr:row>
                    <xdr:rowOff>190500</xdr:rowOff>
                  </to>
                </anchor>
              </controlPr>
            </control>
          </mc:Choice>
        </mc:AlternateContent>
        <mc:AlternateContent xmlns:mc="http://schemas.openxmlformats.org/markup-compatibility/2006">
          <mc:Choice Requires="x14">
            <control shapeId="10299" r:id="rId30" name="Check Box 1083">
              <controlPr defaultSize="0" autoFill="0" autoLine="0" autoPict="0">
                <anchor moveWithCells="1">
                  <from>
                    <xdr:col>1</xdr:col>
                    <xdr:colOff>485775</xdr:colOff>
                    <xdr:row>209</xdr:row>
                    <xdr:rowOff>190500</xdr:rowOff>
                  </from>
                  <to>
                    <xdr:col>1</xdr:col>
                    <xdr:colOff>695325</xdr:colOff>
                    <xdr:row>210</xdr:row>
                    <xdr:rowOff>190500</xdr:rowOff>
                  </to>
                </anchor>
              </controlPr>
            </control>
          </mc:Choice>
        </mc:AlternateContent>
        <mc:AlternateContent xmlns:mc="http://schemas.openxmlformats.org/markup-compatibility/2006">
          <mc:Choice Requires="x14">
            <control shapeId="10301" r:id="rId31" name="Check Box 1085">
              <controlPr defaultSize="0" autoFill="0" autoLine="0" autoPict="0">
                <anchor moveWithCells="1">
                  <from>
                    <xdr:col>1</xdr:col>
                    <xdr:colOff>485775</xdr:colOff>
                    <xdr:row>201</xdr:row>
                    <xdr:rowOff>190500</xdr:rowOff>
                  </from>
                  <to>
                    <xdr:col>1</xdr:col>
                    <xdr:colOff>695325</xdr:colOff>
                    <xdr:row>202</xdr:row>
                    <xdr:rowOff>190500</xdr:rowOff>
                  </to>
                </anchor>
              </controlPr>
            </control>
          </mc:Choice>
        </mc:AlternateContent>
        <mc:AlternateContent xmlns:mc="http://schemas.openxmlformats.org/markup-compatibility/2006">
          <mc:Choice Requires="x14">
            <control shapeId="10307" r:id="rId32" name="Check Box 1091">
              <controlPr defaultSize="0" autoFill="0" autoLine="0" autoPict="0">
                <anchor moveWithCells="1">
                  <from>
                    <xdr:col>1</xdr:col>
                    <xdr:colOff>476250</xdr:colOff>
                    <xdr:row>200</xdr:row>
                    <xdr:rowOff>19050</xdr:rowOff>
                  </from>
                  <to>
                    <xdr:col>1</xdr:col>
                    <xdr:colOff>685800</xdr:colOff>
                    <xdr:row>201</xdr:row>
                    <xdr:rowOff>28575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xWindow="470" yWindow="926" count="3">
        <x14:dataValidation type="list" allowBlank="1" showInputMessage="1" showErrorMessage="1" promptTitle="Vyberte si projektovú aktivitu" prompt="Projektová aktivita musí zodpovedať zvolenému typu aktivity, uvedenú v blablabla.">
          <x14:formula1>
            <xm:f>Čiselník2!$B$485:$B$631</xm:f>
          </x14:formula1>
          <xm:sqref>D914:H914 D559:H559 D658:H658 D769:H769 D880:H880 D681:H681 D459:H459 D547:H547 D570:H570 D892:H892 D903:H903 D781:H781 D792:H792 D670:H670 D991:H991 D470:H470 D481:H481 D492:H492 D503:H503 D514:H514 D525:H525 D536:H536 D581:H581 D592:H592 D603:H603 D614:H614 D625:H625 D636:H636 D647:H647 D692:H692 D747:H747 D758:H758 D736:H736 D725:H725 D714:H714 D703:H703 D869:H869 D858:H858 D847:H847 D836:H836 D825:H825 D814:H814 D803:H803 D980:H980 D969:H969 D958:H958 D947:H947 D936:H936 D925:H925</xm:sqref>
        </x14:dataValidation>
        <x14:dataValidation type="list" allowBlank="1" showInputMessage="1" showErrorMessage="1">
          <x14:formula1>
            <xm:f>Čiselník2!$B$485:$B$631</xm:f>
          </x14:formula1>
          <xm:sqref>B419:C419 B425:C425 B329:C329 B323:C323 B325:C325 B327:C327 B333:C333 B335:C335 B337:C337 B339:C339 B377:C379 B369:C369 B371:C371 B373:C373 B375:C375 B341:C341 B385:C385 B391:C391 B387:C387 B389:C389 B397:C397 B403:C403 B399:C399 B439:C440 B401:C401 B395:C395 B431:C431 B433:C433 B435:C435 B437:C437 B345:C345 B347:C347 B349:C349 B351:C351 B353:C353 B357:C357 B359:C359 B361:C361 B363:C363 B365:C365 B409:C409 B415:C415 B411:C411 B413:C413 B407:C407 B421:C421 B427:C427 B423:C423</xm:sqref>
        </x14:dataValidation>
        <x14:dataValidation type="list" allowBlank="1" showInputMessage="1" showErrorMessage="1">
          <x14:formula1>
            <xm:f>Číselníky!$B$57:$B$58</xm:f>
          </x14:formula1>
          <xm:sqref>E233:H233 E226:H226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4:G100"/>
  <sheetViews>
    <sheetView topLeftCell="A31" workbookViewId="0">
      <selection activeCell="C53" sqref="C53"/>
    </sheetView>
  </sheetViews>
  <sheetFormatPr defaultRowHeight="15" x14ac:dyDescent="0.25"/>
  <cols>
    <col min="1" max="1" width="3.5703125" customWidth="1"/>
    <col min="2" max="2" width="34.85546875" customWidth="1"/>
    <col min="3" max="3" width="28.42578125" customWidth="1"/>
    <col min="4" max="4" width="31.42578125" customWidth="1"/>
    <col min="5" max="5" width="23.140625" customWidth="1"/>
  </cols>
  <sheetData>
    <row r="4" spans="2:4" x14ac:dyDescent="0.25">
      <c r="B4" s="10" t="s">
        <v>170</v>
      </c>
      <c r="C4" s="10" t="s">
        <v>175</v>
      </c>
      <c r="D4" s="10" t="s">
        <v>176</v>
      </c>
    </row>
    <row r="5" spans="2:4" x14ac:dyDescent="0.25">
      <c r="B5" t="s">
        <v>171</v>
      </c>
      <c r="C5" t="str">
        <f>B13</f>
        <v>1 Využívanie inovačného potenciálu</v>
      </c>
      <c r="D5" t="str">
        <f>B19</f>
        <v>1.1 Zvýšenie relevantnosti obsahu vzdelávania pre potreby trhu práce s cieľom zlepšenia uplatniteľnosti na trhu práce</v>
      </c>
    </row>
    <row r="6" spans="2:4" x14ac:dyDescent="0.25">
      <c r="B6" t="s">
        <v>172</v>
      </c>
      <c r="C6" t="str">
        <f>B15</f>
        <v>3 Rozvoj miestnych iniciatív</v>
      </c>
      <c r="D6" t="str">
        <f>B23</f>
        <v>3.1 Zvýšenie kvalitatívnej úrovne cezhraničnej spolupráce miestnych a regionálnych aktérov</v>
      </c>
    </row>
    <row r="7" spans="2:4" x14ac:dyDescent="0.25">
      <c r="B7" t="s">
        <v>173</v>
      </c>
      <c r="C7" t="str">
        <f>B14</f>
        <v>2 Kvalitné životné prostredie</v>
      </c>
      <c r="D7" t="str">
        <f>B21</f>
        <v>2.1 Zvýšenie atraktívnosti kultúrneho a prírodného dedičstva pre obyvateľov a návštevníkov cezhraničného regiónu</v>
      </c>
    </row>
    <row r="8" spans="2:4" x14ac:dyDescent="0.25">
      <c r="B8" t="s">
        <v>174</v>
      </c>
      <c r="C8" t="str">
        <f>B14</f>
        <v>2 Kvalitné životné prostredie</v>
      </c>
      <c r="D8" t="str">
        <f>B22</f>
        <v>2.2 Ochrana biodiverzity cezhraničného územia prostredníctvom spolupráce v oblasti ochrany a koordinovaného riadenia prírodne významných území</v>
      </c>
    </row>
    <row r="12" spans="2:4" x14ac:dyDescent="0.25">
      <c r="B12" s="60" t="s">
        <v>136</v>
      </c>
      <c r="D12" s="60" t="s">
        <v>1309</v>
      </c>
    </row>
    <row r="13" spans="2:4" x14ac:dyDescent="0.25">
      <c r="B13" s="61" t="s">
        <v>137</v>
      </c>
      <c r="D13" s="61" t="s">
        <v>102</v>
      </c>
    </row>
    <row r="14" spans="2:4" x14ac:dyDescent="0.25">
      <c r="B14" s="61" t="s">
        <v>138</v>
      </c>
      <c r="D14" s="61" t="s">
        <v>103</v>
      </c>
    </row>
    <row r="15" spans="2:4" x14ac:dyDescent="0.25">
      <c r="B15" s="61" t="s">
        <v>139</v>
      </c>
      <c r="D15" s="61" t="str">
        <f>IF('Žiadosť o NFP'!D87="","","PP 1")</f>
        <v/>
      </c>
    </row>
    <row r="16" spans="2:4" x14ac:dyDescent="0.25">
      <c r="B16" s="62" t="s">
        <v>140</v>
      </c>
      <c r="D16" s="61" t="str">
        <f>IF('Žiadosť o NFP'!D121="","","PP 2")</f>
        <v/>
      </c>
    </row>
    <row r="17" spans="2:6" x14ac:dyDescent="0.25">
      <c r="D17" s="62" t="str">
        <f>IF('Žiadosť o NFP'!D155="","","PP 3")</f>
        <v/>
      </c>
    </row>
    <row r="18" spans="2:6" x14ac:dyDescent="0.25">
      <c r="B18" s="60" t="s">
        <v>141</v>
      </c>
      <c r="D18" t="str">
        <f>IF(Číselníky!D95="","",D95)</f>
        <v/>
      </c>
    </row>
    <row r="19" spans="2:6" x14ac:dyDescent="0.25">
      <c r="B19" s="61" t="s">
        <v>142</v>
      </c>
      <c r="C19" s="11" t="s">
        <v>205</v>
      </c>
    </row>
    <row r="20" spans="2:6" x14ac:dyDescent="0.25">
      <c r="B20" s="61" t="s">
        <v>143</v>
      </c>
      <c r="C20" s="11" t="s">
        <v>205</v>
      </c>
    </row>
    <row r="21" spans="2:6" x14ac:dyDescent="0.25">
      <c r="B21" s="61" t="s">
        <v>144</v>
      </c>
      <c r="C21" s="11" t="s">
        <v>205</v>
      </c>
    </row>
    <row r="22" spans="2:6" x14ac:dyDescent="0.25">
      <c r="B22" s="61" t="s">
        <v>145</v>
      </c>
      <c r="C22" s="11" t="s">
        <v>205</v>
      </c>
    </row>
    <row r="23" spans="2:6" x14ac:dyDescent="0.25">
      <c r="B23" s="61" t="s">
        <v>146</v>
      </c>
      <c r="C23" s="11" t="s">
        <v>205</v>
      </c>
    </row>
    <row r="24" spans="2:6" x14ac:dyDescent="0.25">
      <c r="B24" s="62" t="s">
        <v>147</v>
      </c>
      <c r="C24" s="11" t="s">
        <v>205</v>
      </c>
    </row>
    <row r="26" spans="2:6" x14ac:dyDescent="0.25">
      <c r="B26" s="60" t="s">
        <v>148</v>
      </c>
      <c r="D26" s="60" t="s">
        <v>177</v>
      </c>
      <c r="E26" s="8"/>
      <c r="F26" s="8"/>
    </row>
    <row r="27" spans="2:6" x14ac:dyDescent="0.25">
      <c r="B27" s="63" t="s">
        <v>149</v>
      </c>
      <c r="C27" s="11" t="s">
        <v>205</v>
      </c>
      <c r="D27" s="61" t="str">
        <f>IF('Žiadosť o NFP'!D194:H194=Číselníky!B13,Číselníky!B27,IF('Žiadosť o NFP'!D194:H194=Číselníky!B14,Číselníky!B34,IF('Žiadosť o NFP'!D194:H194=Číselníky!B15,Číselníky!B39,IF('Žiadosť o NFP'!D194:H194=Číselníky!B16,Číselníky!B40,""))))</f>
        <v/>
      </c>
    </row>
    <row r="28" spans="2:6" x14ac:dyDescent="0.25">
      <c r="B28" s="61" t="s">
        <v>150</v>
      </c>
      <c r="C28" s="11" t="s">
        <v>205</v>
      </c>
      <c r="D28" s="61" t="str">
        <f>IF('Žiadosť o NFP'!D194:H194=Číselníky!B13,Číselníky!B28,IF('Žiadosť o NFP'!D194:H194=Číselníky!B14,Číselníky!B35,IF('Žiadosť o NFP'!D194:H194=Číselníky!B15,"",IF('Žiadosť o NFP'!D194:H194=Číselníky!B16,Číselníky!B41,""))))</f>
        <v/>
      </c>
    </row>
    <row r="29" spans="2:6" x14ac:dyDescent="0.25">
      <c r="B29" s="61" t="s">
        <v>151</v>
      </c>
      <c r="C29" s="11" t="s">
        <v>205</v>
      </c>
      <c r="D29" s="61" t="str">
        <f>IF('Žiadosť o NFP'!D194:H194=Číselníky!B13,Číselníky!B29,IF('Žiadosť o NFP'!D194:H194=Číselníky!B14,Číselníky!B36,IF('Žiadosť o NFP'!D194:H194=Číselníky!B15,"",IF('Žiadosť o NFP'!D194:H194=Číselníky!B16,Číselníky!B42,""))))</f>
        <v/>
      </c>
    </row>
    <row r="30" spans="2:6" x14ac:dyDescent="0.25">
      <c r="B30" s="61" t="s">
        <v>152</v>
      </c>
      <c r="C30" s="11" t="s">
        <v>205</v>
      </c>
      <c r="D30" s="61" t="str">
        <f>IF('Žiadosť o NFP'!D194:H194=Číselníky!B13,Číselníky!B30,IF('Žiadosť o NFP'!D194:H194=Číselníky!B14,Číselníky!B37,IF('Žiadosť o NFP'!D194:H194=Číselníky!B15,"",IF('Žiadosť o NFP'!D194:H194=Číselníky!B16,"",""))))</f>
        <v/>
      </c>
    </row>
    <row r="31" spans="2:6" x14ac:dyDescent="0.25">
      <c r="B31" s="61" t="s">
        <v>153</v>
      </c>
      <c r="C31" s="11" t="s">
        <v>205</v>
      </c>
      <c r="D31" s="61" t="str">
        <f>IF('Žiadosť o NFP'!D194:H194=Číselníky!B13,Číselníky!B31,IF('Žiadosť o NFP'!D194:H194=Číselníky!B14,Číselníky!B38,IF('Žiadosť o NFP'!D194:H194=Číselníky!B15,"",IF('Žiadosť o NFP'!D194:H194=Číselníky!B16,"",""))))</f>
        <v/>
      </c>
    </row>
    <row r="32" spans="2:6" x14ac:dyDescent="0.25">
      <c r="B32" s="61" t="s">
        <v>154</v>
      </c>
      <c r="C32" s="11" t="s">
        <v>205</v>
      </c>
      <c r="D32" s="61" t="str">
        <f>IF('Žiadosť o NFP'!D194:H194=Číselníky!B13,Číselníky!B32,IF('Žiadosť o NFP'!D194:H194=Číselníky!B14,"",IF('Žiadosť o NFP'!D194:H194=Číselníky!B15,"",IF('Žiadosť o NFP'!D194:H194=Číselníky!B16,"",""))))</f>
        <v/>
      </c>
    </row>
    <row r="33" spans="2:4" x14ac:dyDescent="0.25">
      <c r="B33" s="62" t="s">
        <v>155</v>
      </c>
      <c r="C33" s="11" t="s">
        <v>205</v>
      </c>
      <c r="D33" s="62" t="str">
        <f>IF('Žiadosť o NFP'!D194:H194=Číselníky!B13,Číselníky!B33,IF('Žiadosť o NFP'!D194:H194=Číselníky!B14,"",IF('Žiadosť o NFP'!D194:H194=Číselníky!B15,"",IF('Žiadosť o NFP'!D194:H194=Číselníky!B16,"",""))))</f>
        <v/>
      </c>
    </row>
    <row r="34" spans="2:4" x14ac:dyDescent="0.25">
      <c r="B34" s="61" t="s">
        <v>156</v>
      </c>
      <c r="C34" s="11" t="s">
        <v>205</v>
      </c>
    </row>
    <row r="35" spans="2:4" x14ac:dyDescent="0.25">
      <c r="B35" s="61" t="s">
        <v>157</v>
      </c>
      <c r="C35" s="11" t="s">
        <v>205</v>
      </c>
      <c r="D35" s="60" t="s">
        <v>1256</v>
      </c>
    </row>
    <row r="36" spans="2:4" x14ac:dyDescent="0.25">
      <c r="B36" s="61" t="s">
        <v>158</v>
      </c>
      <c r="C36" s="11" t="s">
        <v>205</v>
      </c>
      <c r="D36" s="61" t="s">
        <v>1257</v>
      </c>
    </row>
    <row r="37" spans="2:4" x14ac:dyDescent="0.25">
      <c r="B37" s="61" t="s">
        <v>159</v>
      </c>
      <c r="C37" s="11" t="s">
        <v>205</v>
      </c>
      <c r="D37" s="61" t="s">
        <v>1258</v>
      </c>
    </row>
    <row r="38" spans="2:4" x14ac:dyDescent="0.25">
      <c r="B38" s="62" t="s">
        <v>160</v>
      </c>
      <c r="C38" s="11" t="s">
        <v>205</v>
      </c>
      <c r="D38" s="61" t="s">
        <v>1259</v>
      </c>
    </row>
    <row r="39" spans="2:4" x14ac:dyDescent="0.25">
      <c r="B39" s="64" t="s">
        <v>161</v>
      </c>
      <c r="C39" s="11" t="s">
        <v>205</v>
      </c>
      <c r="D39" s="61" t="s">
        <v>1260</v>
      </c>
    </row>
    <row r="40" spans="2:4" x14ac:dyDescent="0.25">
      <c r="B40" s="61" t="s">
        <v>162</v>
      </c>
      <c r="C40" s="11" t="s">
        <v>205</v>
      </c>
      <c r="D40" s="61" t="s">
        <v>1261</v>
      </c>
    </row>
    <row r="41" spans="2:4" x14ac:dyDescent="0.25">
      <c r="B41" s="61" t="s">
        <v>163</v>
      </c>
      <c r="C41" s="11" t="s">
        <v>205</v>
      </c>
      <c r="D41" s="61" t="s">
        <v>1262</v>
      </c>
    </row>
    <row r="42" spans="2:4" x14ac:dyDescent="0.25">
      <c r="B42" s="62" t="s">
        <v>164</v>
      </c>
      <c r="C42" s="11" t="s">
        <v>205</v>
      </c>
      <c r="D42" s="61" t="s">
        <v>1263</v>
      </c>
    </row>
    <row r="43" spans="2:4" x14ac:dyDescent="0.25">
      <c r="D43" s="61" t="s">
        <v>1264</v>
      </c>
    </row>
    <row r="44" spans="2:4" x14ac:dyDescent="0.25">
      <c r="B44" s="60" t="s">
        <v>165</v>
      </c>
      <c r="D44" s="61" t="s">
        <v>1265</v>
      </c>
    </row>
    <row r="45" spans="2:4" x14ac:dyDescent="0.25">
      <c r="B45" s="62" t="s">
        <v>135</v>
      </c>
      <c r="D45" s="61" t="s">
        <v>1266</v>
      </c>
    </row>
    <row r="46" spans="2:4" x14ac:dyDescent="0.25">
      <c r="D46" s="61" t="s">
        <v>1267</v>
      </c>
    </row>
    <row r="47" spans="2:4" x14ac:dyDescent="0.25">
      <c r="B47" s="60" t="s">
        <v>166</v>
      </c>
      <c r="D47" s="61" t="s">
        <v>1268</v>
      </c>
    </row>
    <row r="48" spans="2:4" x14ac:dyDescent="0.25">
      <c r="B48" s="61" t="s">
        <v>167</v>
      </c>
      <c r="C48" s="11" t="s">
        <v>205</v>
      </c>
      <c r="D48" s="61" t="s">
        <v>1269</v>
      </c>
    </row>
    <row r="49" spans="2:4" x14ac:dyDescent="0.25">
      <c r="B49" s="61" t="s">
        <v>168</v>
      </c>
      <c r="C49" s="11" t="s">
        <v>205</v>
      </c>
      <c r="D49" s="61" t="s">
        <v>1270</v>
      </c>
    </row>
    <row r="50" spans="2:4" x14ac:dyDescent="0.25">
      <c r="B50" s="62" t="s">
        <v>169</v>
      </c>
      <c r="C50" s="11" t="s">
        <v>205</v>
      </c>
      <c r="D50" s="61" t="s">
        <v>1271</v>
      </c>
    </row>
    <row r="51" spans="2:4" x14ac:dyDescent="0.25">
      <c r="B51" s="111" t="s">
        <v>1352</v>
      </c>
      <c r="C51" s="11"/>
      <c r="D51" s="61" t="s">
        <v>1272</v>
      </c>
    </row>
    <row r="52" spans="2:4" x14ac:dyDescent="0.25">
      <c r="B52" s="111" t="s">
        <v>1351</v>
      </c>
      <c r="C52" s="11"/>
      <c r="D52" s="61" t="s">
        <v>1273</v>
      </c>
    </row>
    <row r="53" spans="2:4" x14ac:dyDescent="0.25">
      <c r="B53" s="111" t="s">
        <v>1353</v>
      </c>
      <c r="C53" s="11"/>
      <c r="D53" s="61" t="s">
        <v>1274</v>
      </c>
    </row>
    <row r="54" spans="2:4" x14ac:dyDescent="0.25">
      <c r="B54" s="112" t="s">
        <v>1354</v>
      </c>
      <c r="C54" s="11"/>
      <c r="D54" s="61" t="s">
        <v>1275</v>
      </c>
    </row>
    <row r="55" spans="2:4" x14ac:dyDescent="0.25">
      <c r="D55" s="61" t="s">
        <v>1276</v>
      </c>
    </row>
    <row r="56" spans="2:4" x14ac:dyDescent="0.25">
      <c r="B56" s="60" t="s">
        <v>189</v>
      </c>
      <c r="C56" s="71" t="s">
        <v>197</v>
      </c>
      <c r="D56" s="61" t="s">
        <v>1277</v>
      </c>
    </row>
    <row r="57" spans="2:4" x14ac:dyDescent="0.25">
      <c r="B57" s="61" t="s">
        <v>190</v>
      </c>
      <c r="C57" s="72" t="s">
        <v>199</v>
      </c>
      <c r="D57" s="61" t="s">
        <v>1278</v>
      </c>
    </row>
    <row r="58" spans="2:4" x14ac:dyDescent="0.25">
      <c r="B58" s="61" t="s">
        <v>191</v>
      </c>
      <c r="C58" s="72" t="s">
        <v>200</v>
      </c>
      <c r="D58" s="62" t="s">
        <v>1279</v>
      </c>
    </row>
    <row r="59" spans="2:4" x14ac:dyDescent="0.25">
      <c r="B59" s="62" t="s">
        <v>192</v>
      </c>
      <c r="C59" s="73" t="s">
        <v>201</v>
      </c>
      <c r="D59" s="61"/>
    </row>
    <row r="60" spans="2:4" x14ac:dyDescent="0.25">
      <c r="D60" s="61"/>
    </row>
    <row r="61" spans="2:4" x14ac:dyDescent="0.25">
      <c r="D61" s="61"/>
    </row>
    <row r="62" spans="2:4" x14ac:dyDescent="0.25">
      <c r="B62" s="60" t="s">
        <v>193</v>
      </c>
      <c r="C62" s="71" t="s">
        <v>198</v>
      </c>
      <c r="D62" s="62"/>
    </row>
    <row r="63" spans="2:4" x14ac:dyDescent="0.25">
      <c r="B63" s="61" t="s">
        <v>194</v>
      </c>
      <c r="C63" s="61" t="s">
        <v>202</v>
      </c>
    </row>
    <row r="64" spans="2:4" x14ac:dyDescent="0.25">
      <c r="B64" s="61" t="s">
        <v>195</v>
      </c>
      <c r="C64" s="61" t="s">
        <v>203</v>
      </c>
    </row>
    <row r="65" spans="2:7" x14ac:dyDescent="0.25">
      <c r="B65" s="62" t="s">
        <v>196</v>
      </c>
      <c r="C65" s="62" t="s">
        <v>204</v>
      </c>
    </row>
    <row r="68" spans="2:7" x14ac:dyDescent="0.25">
      <c r="B68" s="10" t="s">
        <v>209</v>
      </c>
      <c r="E68" s="60" t="s">
        <v>605</v>
      </c>
      <c r="G68" s="8" t="s">
        <v>569</v>
      </c>
    </row>
    <row r="69" spans="2:7" x14ac:dyDescent="0.25">
      <c r="B69" s="10" t="s">
        <v>210</v>
      </c>
      <c r="C69" s="14" t="s">
        <v>176</v>
      </c>
      <c r="E69" s="62" t="str">
        <f>'Žiadosť o NFP'!D195</f>
        <v>Nevypĺňa sa, automaticky generované.</v>
      </c>
      <c r="F69" s="13" t="str">
        <f>LEFT(E69,3)</f>
        <v>Nev</v>
      </c>
    </row>
    <row r="70" spans="2:7" x14ac:dyDescent="0.25">
      <c r="B70" t="s">
        <v>573</v>
      </c>
      <c r="C70" s="65" t="s">
        <v>564</v>
      </c>
      <c r="E70" s="60" t="s">
        <v>210</v>
      </c>
    </row>
    <row r="71" spans="2:7" x14ac:dyDescent="0.25">
      <c r="B71" t="s">
        <v>574</v>
      </c>
      <c r="C71" s="65" t="s">
        <v>564</v>
      </c>
      <c r="E71" s="61" t="str">
        <f>IF($F$69=C70,B70,IF($F$69=C77,B77,IF($F$69=C82,B82,IF($F$69=C89,B89,IF($F$69=C97,B97,"")))))</f>
        <v/>
      </c>
    </row>
    <row r="72" spans="2:7" x14ac:dyDescent="0.25">
      <c r="B72" t="s">
        <v>575</v>
      </c>
      <c r="C72" s="65" t="s">
        <v>564</v>
      </c>
      <c r="E72" s="61" t="str">
        <f t="shared" ref="E72:E74" si="0">IF($F$69=C71,B71,IF($F$69=C78,B78,IF($F$69=C83,B83,IF($F$69=C90,B90,IF($F$69=C98,B98,"")))))</f>
        <v/>
      </c>
    </row>
    <row r="73" spans="2:7" x14ac:dyDescent="0.25">
      <c r="B73" t="s">
        <v>576</v>
      </c>
      <c r="C73" s="65" t="s">
        <v>564</v>
      </c>
      <c r="E73" s="61" t="str">
        <f t="shared" si="0"/>
        <v/>
      </c>
    </row>
    <row r="74" spans="2:7" x14ac:dyDescent="0.25">
      <c r="B74" t="s">
        <v>577</v>
      </c>
      <c r="C74" s="65" t="s">
        <v>564</v>
      </c>
      <c r="E74" s="61" t="str">
        <f t="shared" si="0"/>
        <v/>
      </c>
    </row>
    <row r="75" spans="2:7" x14ac:dyDescent="0.25">
      <c r="B75" t="s">
        <v>578</v>
      </c>
      <c r="C75" s="65" t="s">
        <v>564</v>
      </c>
      <c r="E75" s="61" t="str">
        <f>IF($F$69=C74,B74,IF($F$69=C81,B81,IF($F$69=C86,B86,IF($F$69=C93,B93,IF($F$69="3.1","","")))))</f>
        <v/>
      </c>
    </row>
    <row r="76" spans="2:7" x14ac:dyDescent="0.25">
      <c r="B76" s="9" t="s">
        <v>579</v>
      </c>
      <c r="C76" s="66" t="s">
        <v>564</v>
      </c>
      <c r="E76" s="61" t="str">
        <f>IF($F$69=C75,B75,IF($F$69="1.2","",IF($F$69=C87,B87,IF($F$69=C94,B94,IF($F$69="3.1","","")))))</f>
        <v/>
      </c>
    </row>
    <row r="77" spans="2:7" x14ac:dyDescent="0.25">
      <c r="B77" t="s">
        <v>580</v>
      </c>
      <c r="C77" s="67" t="s">
        <v>565</v>
      </c>
      <c r="E77" s="62" t="str">
        <f>IF($F$69=C76,B76,IF($F$69="1.2","",IF($F$69=C88,B88,IF($F$69=C95,B95,IF($F$69="3.1","","")))))</f>
        <v/>
      </c>
    </row>
    <row r="78" spans="2:7" x14ac:dyDescent="0.25">
      <c r="B78" t="s">
        <v>581</v>
      </c>
      <c r="C78" s="68" t="s">
        <v>565</v>
      </c>
      <c r="E78" s="16"/>
    </row>
    <row r="79" spans="2:7" x14ac:dyDescent="0.25">
      <c r="B79" t="s">
        <v>582</v>
      </c>
      <c r="C79" s="69" t="s">
        <v>565</v>
      </c>
      <c r="E79" s="60" t="s">
        <v>1310</v>
      </c>
    </row>
    <row r="80" spans="2:7" x14ac:dyDescent="0.25">
      <c r="B80" t="s">
        <v>583</v>
      </c>
      <c r="C80" s="69" t="s">
        <v>565</v>
      </c>
      <c r="E80" s="61" t="s">
        <v>1311</v>
      </c>
      <c r="F80" s="15" t="s">
        <v>564</v>
      </c>
    </row>
    <row r="81" spans="2:6" x14ac:dyDescent="0.25">
      <c r="B81" s="9" t="s">
        <v>584</v>
      </c>
      <c r="C81" s="70" t="s">
        <v>565</v>
      </c>
      <c r="E81" s="61" t="s">
        <v>1312</v>
      </c>
      <c r="F81" s="15" t="s">
        <v>564</v>
      </c>
    </row>
    <row r="82" spans="2:6" x14ac:dyDescent="0.25">
      <c r="B82" t="s">
        <v>585</v>
      </c>
      <c r="C82" s="65" t="s">
        <v>566</v>
      </c>
      <c r="E82" s="61" t="s">
        <v>1313</v>
      </c>
      <c r="F82" s="15" t="s">
        <v>564</v>
      </c>
    </row>
    <row r="83" spans="2:6" x14ac:dyDescent="0.25">
      <c r="B83" t="s">
        <v>586</v>
      </c>
      <c r="C83" s="65" t="s">
        <v>566</v>
      </c>
      <c r="E83" s="61" t="s">
        <v>1314</v>
      </c>
      <c r="F83" s="15" t="s">
        <v>565</v>
      </c>
    </row>
    <row r="84" spans="2:6" x14ac:dyDescent="0.25">
      <c r="B84" t="s">
        <v>587</v>
      </c>
      <c r="C84" s="65" t="s">
        <v>566</v>
      </c>
      <c r="E84" s="61" t="s">
        <v>1315</v>
      </c>
      <c r="F84" s="15" t="s">
        <v>566</v>
      </c>
    </row>
    <row r="85" spans="2:6" x14ac:dyDescent="0.25">
      <c r="B85" t="s">
        <v>588</v>
      </c>
      <c r="C85" s="65" t="s">
        <v>566</v>
      </c>
      <c r="E85" s="61" t="s">
        <v>1316</v>
      </c>
      <c r="F85" s="15" t="s">
        <v>566</v>
      </c>
    </row>
    <row r="86" spans="2:6" x14ac:dyDescent="0.25">
      <c r="B86" t="s">
        <v>589</v>
      </c>
      <c r="C86" s="65" t="s">
        <v>566</v>
      </c>
      <c r="E86" s="61" t="s">
        <v>1315</v>
      </c>
      <c r="F86" s="15" t="s">
        <v>567</v>
      </c>
    </row>
    <row r="87" spans="2:6" x14ac:dyDescent="0.25">
      <c r="B87" t="s">
        <v>590</v>
      </c>
      <c r="C87" s="65" t="s">
        <v>566</v>
      </c>
      <c r="E87" s="61" t="s">
        <v>1316</v>
      </c>
      <c r="F87" s="15" t="s">
        <v>567</v>
      </c>
    </row>
    <row r="88" spans="2:6" x14ac:dyDescent="0.25">
      <c r="B88" s="9" t="s">
        <v>591</v>
      </c>
      <c r="C88" s="66" t="s">
        <v>566</v>
      </c>
      <c r="E88" s="61" t="s">
        <v>1315</v>
      </c>
      <c r="F88" s="15" t="s">
        <v>568</v>
      </c>
    </row>
    <row r="89" spans="2:6" x14ac:dyDescent="0.25">
      <c r="B89" t="s">
        <v>592</v>
      </c>
      <c r="C89" s="65" t="s">
        <v>567</v>
      </c>
      <c r="E89" s="61" t="s">
        <v>1317</v>
      </c>
      <c r="F89" s="15" t="s">
        <v>568</v>
      </c>
    </row>
    <row r="90" spans="2:6" x14ac:dyDescent="0.25">
      <c r="B90" t="s">
        <v>593</v>
      </c>
      <c r="C90" s="65" t="s">
        <v>567</v>
      </c>
      <c r="E90" s="62" t="s">
        <v>1318</v>
      </c>
      <c r="F90" s="15" t="s">
        <v>568</v>
      </c>
    </row>
    <row r="91" spans="2:6" x14ac:dyDescent="0.25">
      <c r="B91" t="s">
        <v>594</v>
      </c>
      <c r="C91" s="65" t="s">
        <v>567</v>
      </c>
      <c r="E91" s="75" t="s">
        <v>1319</v>
      </c>
      <c r="F91" s="64" t="str">
        <f>LEFT(E69,3)</f>
        <v>Nev</v>
      </c>
    </row>
    <row r="92" spans="2:6" x14ac:dyDescent="0.25">
      <c r="B92" t="s">
        <v>595</v>
      </c>
      <c r="C92" s="65" t="s">
        <v>567</v>
      </c>
      <c r="E92" s="76" t="str">
        <f>IF($F$91=F80,E80,IF($F$91=F83,E83,IF($F$91=F84,E84,IF($F$91=F86,E86,IF($F$91=F88,E88,"")))))</f>
        <v/>
      </c>
    </row>
    <row r="93" spans="2:6" x14ac:dyDescent="0.25">
      <c r="B93" t="s">
        <v>596</v>
      </c>
      <c r="C93" s="65" t="s">
        <v>567</v>
      </c>
      <c r="E93" s="61" t="str">
        <f>IF($F$91=F81,E81,IF($F$91=F85,E85,IF($F$91=F87,E87,IF($F$91=F89,E89,""))))</f>
        <v/>
      </c>
    </row>
    <row r="94" spans="2:6" x14ac:dyDescent="0.25">
      <c r="B94" t="s">
        <v>597</v>
      </c>
      <c r="C94" s="65" t="s">
        <v>567</v>
      </c>
      <c r="E94" s="62" t="str">
        <f>IF($F$91=F82,E82,IF($F$91=F90,E90,""))</f>
        <v/>
      </c>
    </row>
    <row r="95" spans="2:6" x14ac:dyDescent="0.25">
      <c r="B95" t="s">
        <v>598</v>
      </c>
      <c r="C95" s="65" t="s">
        <v>567</v>
      </c>
    </row>
    <row r="96" spans="2:6" x14ac:dyDescent="0.25">
      <c r="B96" s="9" t="s">
        <v>599</v>
      </c>
      <c r="C96" s="66" t="s">
        <v>567</v>
      </c>
    </row>
    <row r="97" spans="2:3" x14ac:dyDescent="0.25">
      <c r="B97" t="s">
        <v>600</v>
      </c>
      <c r="C97" s="65" t="s">
        <v>568</v>
      </c>
    </row>
    <row r="98" spans="2:3" x14ac:dyDescent="0.25">
      <c r="B98" t="s">
        <v>601</v>
      </c>
      <c r="C98" s="65" t="s">
        <v>568</v>
      </c>
    </row>
    <row r="99" spans="2:3" x14ac:dyDescent="0.25">
      <c r="B99" t="s">
        <v>602</v>
      </c>
      <c r="C99" s="65" t="s">
        <v>568</v>
      </c>
    </row>
    <row r="100" spans="2:3" x14ac:dyDescent="0.25">
      <c r="B100" t="s">
        <v>603</v>
      </c>
      <c r="C100" s="65" t="s">
        <v>568</v>
      </c>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778"/>
  <sheetViews>
    <sheetView zoomScale="85" zoomScaleNormal="85" workbookViewId="0">
      <selection activeCell="D10" sqref="D10"/>
    </sheetView>
  </sheetViews>
  <sheetFormatPr defaultRowHeight="15" x14ac:dyDescent="0.25"/>
  <cols>
    <col min="1" max="1" width="3.5703125" customWidth="1"/>
    <col min="2" max="2" width="33.28515625" bestFit="1" customWidth="1"/>
    <col min="3" max="3" width="41.7109375" customWidth="1"/>
    <col min="4" max="4" width="53.28515625" customWidth="1"/>
    <col min="5" max="5" width="52.42578125" customWidth="1"/>
    <col min="6" max="6" width="40.28515625" customWidth="1"/>
    <col min="7" max="7" width="24.140625" customWidth="1"/>
  </cols>
  <sheetData>
    <row r="2" spans="2:6" x14ac:dyDescent="0.25">
      <c r="B2" s="19" t="s">
        <v>136</v>
      </c>
      <c r="C2" s="19" t="s">
        <v>604</v>
      </c>
      <c r="D2" s="19" t="s">
        <v>210</v>
      </c>
      <c r="E2" s="19" t="s">
        <v>43</v>
      </c>
      <c r="F2" s="19" t="s">
        <v>606</v>
      </c>
    </row>
    <row r="3" spans="2:6" x14ac:dyDescent="0.25">
      <c r="B3" s="20" t="s">
        <v>137</v>
      </c>
      <c r="C3" s="21" t="s">
        <v>142</v>
      </c>
      <c r="D3" s="20" t="s">
        <v>573</v>
      </c>
      <c r="E3" s="20" t="s">
        <v>773</v>
      </c>
      <c r="F3" s="20" t="s">
        <v>212</v>
      </c>
    </row>
    <row r="4" spans="2:6" x14ac:dyDescent="0.25">
      <c r="B4" s="20" t="s">
        <v>137</v>
      </c>
      <c r="C4" s="21" t="s">
        <v>142</v>
      </c>
      <c r="D4" s="20" t="s">
        <v>573</v>
      </c>
      <c r="E4" s="20" t="s">
        <v>774</v>
      </c>
      <c r="F4" s="20" t="s">
        <v>212</v>
      </c>
    </row>
    <row r="5" spans="2:6" x14ac:dyDescent="0.25">
      <c r="B5" s="20" t="s">
        <v>137</v>
      </c>
      <c r="C5" s="21" t="s">
        <v>142</v>
      </c>
      <c r="D5" s="20" t="s">
        <v>573</v>
      </c>
      <c r="E5" s="20" t="s">
        <v>775</v>
      </c>
      <c r="F5" s="20" t="s">
        <v>212</v>
      </c>
    </row>
    <row r="6" spans="2:6" x14ac:dyDescent="0.25">
      <c r="B6" s="20" t="s">
        <v>137</v>
      </c>
      <c r="C6" s="21" t="s">
        <v>142</v>
      </c>
      <c r="D6" s="20" t="s">
        <v>573</v>
      </c>
      <c r="E6" s="20" t="s">
        <v>776</v>
      </c>
      <c r="F6" s="20" t="s">
        <v>212</v>
      </c>
    </row>
    <row r="7" spans="2:6" x14ac:dyDescent="0.25">
      <c r="B7" s="20" t="s">
        <v>137</v>
      </c>
      <c r="C7" s="21" t="s">
        <v>142</v>
      </c>
      <c r="D7" s="20" t="s">
        <v>573</v>
      </c>
      <c r="E7" s="20" t="s">
        <v>777</v>
      </c>
      <c r="F7" s="20" t="s">
        <v>217</v>
      </c>
    </row>
    <row r="8" spans="2:6" x14ac:dyDescent="0.25">
      <c r="B8" s="20" t="s">
        <v>137</v>
      </c>
      <c r="C8" s="21" t="s">
        <v>142</v>
      </c>
      <c r="D8" s="20" t="s">
        <v>573</v>
      </c>
      <c r="E8" s="20" t="s">
        <v>778</v>
      </c>
      <c r="F8" s="20" t="s">
        <v>217</v>
      </c>
    </row>
    <row r="9" spans="2:6" x14ac:dyDescent="0.25">
      <c r="B9" s="20" t="s">
        <v>137</v>
      </c>
      <c r="C9" s="21" t="s">
        <v>142</v>
      </c>
      <c r="D9" s="20" t="s">
        <v>573</v>
      </c>
      <c r="E9" s="20" t="s">
        <v>779</v>
      </c>
      <c r="F9" s="20" t="s">
        <v>217</v>
      </c>
    </row>
    <row r="10" spans="2:6" x14ac:dyDescent="0.25">
      <c r="B10" s="20" t="s">
        <v>137</v>
      </c>
      <c r="C10" s="21" t="s">
        <v>142</v>
      </c>
      <c r="D10" s="20" t="s">
        <v>573</v>
      </c>
      <c r="E10" s="20" t="s">
        <v>780</v>
      </c>
      <c r="F10" s="20" t="s">
        <v>221</v>
      </c>
    </row>
    <row r="11" spans="2:6" x14ac:dyDescent="0.25">
      <c r="B11" s="20" t="s">
        <v>137</v>
      </c>
      <c r="C11" s="21" t="s">
        <v>142</v>
      </c>
      <c r="D11" s="20" t="s">
        <v>573</v>
      </c>
      <c r="E11" s="20" t="s">
        <v>781</v>
      </c>
      <c r="F11" s="20" t="s">
        <v>221</v>
      </c>
    </row>
    <row r="12" spans="2:6" x14ac:dyDescent="0.25">
      <c r="B12" s="20" t="s">
        <v>137</v>
      </c>
      <c r="C12" s="21" t="s">
        <v>142</v>
      </c>
      <c r="D12" s="20" t="s">
        <v>573</v>
      </c>
      <c r="E12" s="20" t="s">
        <v>782</v>
      </c>
      <c r="F12" s="20" t="s">
        <v>221</v>
      </c>
    </row>
    <row r="13" spans="2:6" x14ac:dyDescent="0.25">
      <c r="B13" s="20" t="s">
        <v>137</v>
      </c>
      <c r="C13" s="21" t="s">
        <v>142</v>
      </c>
      <c r="D13" s="20" t="s">
        <v>573</v>
      </c>
      <c r="E13" s="20" t="s">
        <v>783</v>
      </c>
      <c r="F13" s="20" t="s">
        <v>56</v>
      </c>
    </row>
    <row r="14" spans="2:6" x14ac:dyDescent="0.25">
      <c r="B14" s="20" t="s">
        <v>137</v>
      </c>
      <c r="C14" s="21" t="s">
        <v>142</v>
      </c>
      <c r="D14" s="20" t="s">
        <v>573</v>
      </c>
      <c r="E14" s="20" t="s">
        <v>784</v>
      </c>
      <c r="F14" s="20" t="s">
        <v>56</v>
      </c>
    </row>
    <row r="15" spans="2:6" x14ac:dyDescent="0.25">
      <c r="B15" s="20" t="s">
        <v>137</v>
      </c>
      <c r="C15" s="21" t="s">
        <v>142</v>
      </c>
      <c r="D15" s="20" t="s">
        <v>573</v>
      </c>
      <c r="E15" s="20" t="s">
        <v>785</v>
      </c>
      <c r="F15" s="20" t="s">
        <v>56</v>
      </c>
    </row>
    <row r="16" spans="2:6" x14ac:dyDescent="0.25">
      <c r="B16" s="20" t="s">
        <v>137</v>
      </c>
      <c r="C16" s="21" t="s">
        <v>142</v>
      </c>
      <c r="D16" s="20" t="s">
        <v>573</v>
      </c>
      <c r="E16" s="20" t="s">
        <v>786</v>
      </c>
      <c r="F16" s="20" t="s">
        <v>56</v>
      </c>
    </row>
    <row r="17" spans="2:6" x14ac:dyDescent="0.25">
      <c r="B17" s="20" t="s">
        <v>137</v>
      </c>
      <c r="C17" s="21" t="s">
        <v>142</v>
      </c>
      <c r="D17" s="20" t="s">
        <v>573</v>
      </c>
      <c r="E17" s="20" t="s">
        <v>787</v>
      </c>
      <c r="F17" s="20" t="s">
        <v>56</v>
      </c>
    </row>
    <row r="18" spans="2:6" x14ac:dyDescent="0.25">
      <c r="B18" s="20" t="s">
        <v>137</v>
      </c>
      <c r="C18" s="21" t="s">
        <v>142</v>
      </c>
      <c r="D18" s="20" t="s">
        <v>573</v>
      </c>
      <c r="E18" s="20" t="s">
        <v>788</v>
      </c>
      <c r="F18" s="20" t="s">
        <v>56</v>
      </c>
    </row>
    <row r="19" spans="2:6" x14ac:dyDescent="0.25">
      <c r="B19" s="20" t="s">
        <v>137</v>
      </c>
      <c r="C19" s="21" t="s">
        <v>142</v>
      </c>
      <c r="D19" s="20" t="s">
        <v>573</v>
      </c>
      <c r="E19" s="20" t="s">
        <v>789</v>
      </c>
      <c r="F19" s="20" t="s">
        <v>56</v>
      </c>
    </row>
    <row r="20" spans="2:6" x14ac:dyDescent="0.25">
      <c r="B20" s="20" t="s">
        <v>137</v>
      </c>
      <c r="C20" s="21" t="s">
        <v>142</v>
      </c>
      <c r="D20" s="20" t="s">
        <v>574</v>
      </c>
      <c r="E20" s="20" t="s">
        <v>790</v>
      </c>
      <c r="F20" s="20" t="s">
        <v>212</v>
      </c>
    </row>
    <row r="21" spans="2:6" x14ac:dyDescent="0.25">
      <c r="B21" s="20" t="s">
        <v>137</v>
      </c>
      <c r="C21" s="21" t="s">
        <v>142</v>
      </c>
      <c r="D21" s="20" t="s">
        <v>574</v>
      </c>
      <c r="E21" s="20" t="s">
        <v>791</v>
      </c>
      <c r="F21" s="20" t="s">
        <v>212</v>
      </c>
    </row>
    <row r="22" spans="2:6" x14ac:dyDescent="0.25">
      <c r="B22" s="20" t="s">
        <v>137</v>
      </c>
      <c r="C22" s="21" t="s">
        <v>142</v>
      </c>
      <c r="D22" s="20" t="s">
        <v>574</v>
      </c>
      <c r="E22" s="20" t="s">
        <v>792</v>
      </c>
      <c r="F22" s="20" t="s">
        <v>212</v>
      </c>
    </row>
    <row r="23" spans="2:6" x14ac:dyDescent="0.25">
      <c r="B23" s="20" t="s">
        <v>137</v>
      </c>
      <c r="C23" s="21" t="s">
        <v>142</v>
      </c>
      <c r="D23" s="20" t="s">
        <v>574</v>
      </c>
      <c r="E23" s="20" t="s">
        <v>793</v>
      </c>
      <c r="F23" s="20" t="s">
        <v>212</v>
      </c>
    </row>
    <row r="24" spans="2:6" x14ac:dyDescent="0.25">
      <c r="B24" s="20" t="s">
        <v>137</v>
      </c>
      <c r="C24" s="21" t="s">
        <v>142</v>
      </c>
      <c r="D24" s="20" t="s">
        <v>574</v>
      </c>
      <c r="E24" s="20" t="s">
        <v>794</v>
      </c>
      <c r="F24" s="20" t="s">
        <v>212</v>
      </c>
    </row>
    <row r="25" spans="2:6" x14ac:dyDescent="0.25">
      <c r="B25" s="20" t="s">
        <v>137</v>
      </c>
      <c r="C25" s="21" t="s">
        <v>142</v>
      </c>
      <c r="D25" s="20" t="s">
        <v>574</v>
      </c>
      <c r="E25" s="20" t="s">
        <v>795</v>
      </c>
      <c r="F25" s="20" t="s">
        <v>212</v>
      </c>
    </row>
    <row r="26" spans="2:6" x14ac:dyDescent="0.25">
      <c r="B26" s="20" t="s">
        <v>137</v>
      </c>
      <c r="C26" s="21" t="s">
        <v>142</v>
      </c>
      <c r="D26" s="20" t="s">
        <v>574</v>
      </c>
      <c r="E26" s="20" t="s">
        <v>796</v>
      </c>
      <c r="F26" s="20" t="s">
        <v>217</v>
      </c>
    </row>
    <row r="27" spans="2:6" x14ac:dyDescent="0.25">
      <c r="B27" s="20" t="s">
        <v>137</v>
      </c>
      <c r="C27" s="21" t="s">
        <v>142</v>
      </c>
      <c r="D27" s="20" t="s">
        <v>574</v>
      </c>
      <c r="E27" s="20" t="s">
        <v>797</v>
      </c>
      <c r="F27" s="20" t="s">
        <v>217</v>
      </c>
    </row>
    <row r="28" spans="2:6" x14ac:dyDescent="0.25">
      <c r="B28" s="20" t="s">
        <v>137</v>
      </c>
      <c r="C28" s="21" t="s">
        <v>142</v>
      </c>
      <c r="D28" s="20" t="s">
        <v>574</v>
      </c>
      <c r="E28" s="20" t="s">
        <v>798</v>
      </c>
      <c r="F28" s="20" t="s">
        <v>217</v>
      </c>
    </row>
    <row r="29" spans="2:6" x14ac:dyDescent="0.25">
      <c r="B29" s="20" t="s">
        <v>137</v>
      </c>
      <c r="C29" s="21" t="s">
        <v>142</v>
      </c>
      <c r="D29" s="20" t="s">
        <v>574</v>
      </c>
      <c r="E29" s="20" t="s">
        <v>799</v>
      </c>
      <c r="F29" s="20" t="s">
        <v>217</v>
      </c>
    </row>
    <row r="30" spans="2:6" x14ac:dyDescent="0.25">
      <c r="B30" s="20" t="s">
        <v>137</v>
      </c>
      <c r="C30" s="21" t="s">
        <v>142</v>
      </c>
      <c r="D30" s="20" t="s">
        <v>574</v>
      </c>
      <c r="E30" s="20" t="s">
        <v>800</v>
      </c>
      <c r="F30" s="20" t="s">
        <v>217</v>
      </c>
    </row>
    <row r="31" spans="2:6" x14ac:dyDescent="0.25">
      <c r="B31" s="20" t="s">
        <v>137</v>
      </c>
      <c r="C31" s="21" t="s">
        <v>142</v>
      </c>
      <c r="D31" s="20" t="s">
        <v>574</v>
      </c>
      <c r="E31" s="20" t="s">
        <v>801</v>
      </c>
      <c r="F31" s="20" t="s">
        <v>217</v>
      </c>
    </row>
    <row r="32" spans="2:6" x14ac:dyDescent="0.25">
      <c r="B32" s="20" t="s">
        <v>137</v>
      </c>
      <c r="C32" s="21" t="s">
        <v>142</v>
      </c>
      <c r="D32" s="20" t="s">
        <v>574</v>
      </c>
      <c r="E32" s="20" t="s">
        <v>802</v>
      </c>
      <c r="F32" s="20" t="s">
        <v>221</v>
      </c>
    </row>
    <row r="33" spans="2:6" x14ac:dyDescent="0.25">
      <c r="B33" s="20" t="s">
        <v>137</v>
      </c>
      <c r="C33" s="21" t="s">
        <v>142</v>
      </c>
      <c r="D33" s="20" t="s">
        <v>574</v>
      </c>
      <c r="E33" s="20" t="s">
        <v>803</v>
      </c>
      <c r="F33" s="20" t="s">
        <v>56</v>
      </c>
    </row>
    <row r="34" spans="2:6" x14ac:dyDescent="0.25">
      <c r="B34" s="20" t="s">
        <v>137</v>
      </c>
      <c r="C34" s="21" t="s">
        <v>142</v>
      </c>
      <c r="D34" s="20" t="s">
        <v>574</v>
      </c>
      <c r="E34" s="20" t="s">
        <v>804</v>
      </c>
      <c r="F34" s="20" t="s">
        <v>56</v>
      </c>
    </row>
    <row r="35" spans="2:6" x14ac:dyDescent="0.25">
      <c r="B35" s="20" t="s">
        <v>137</v>
      </c>
      <c r="C35" s="21" t="s">
        <v>142</v>
      </c>
      <c r="D35" s="20" t="s">
        <v>574</v>
      </c>
      <c r="E35" s="20" t="s">
        <v>805</v>
      </c>
      <c r="F35" s="20" t="s">
        <v>56</v>
      </c>
    </row>
    <row r="36" spans="2:6" x14ac:dyDescent="0.25">
      <c r="B36" s="20" t="s">
        <v>137</v>
      </c>
      <c r="C36" s="21" t="s">
        <v>142</v>
      </c>
      <c r="D36" s="20" t="s">
        <v>574</v>
      </c>
      <c r="E36" s="20" t="s">
        <v>806</v>
      </c>
      <c r="F36" s="20" t="s">
        <v>56</v>
      </c>
    </row>
    <row r="37" spans="2:6" x14ac:dyDescent="0.25">
      <c r="B37" s="20" t="s">
        <v>137</v>
      </c>
      <c r="C37" s="21" t="s">
        <v>142</v>
      </c>
      <c r="D37" s="20" t="s">
        <v>574</v>
      </c>
      <c r="E37" s="20" t="s">
        <v>807</v>
      </c>
      <c r="F37" s="20" t="s">
        <v>56</v>
      </c>
    </row>
    <row r="38" spans="2:6" x14ac:dyDescent="0.25">
      <c r="B38" s="20" t="s">
        <v>137</v>
      </c>
      <c r="C38" s="21" t="s">
        <v>142</v>
      </c>
      <c r="D38" s="20" t="s">
        <v>575</v>
      </c>
      <c r="E38" s="20" t="s">
        <v>808</v>
      </c>
      <c r="F38" s="20" t="s">
        <v>221</v>
      </c>
    </row>
    <row r="39" spans="2:6" x14ac:dyDescent="0.25">
      <c r="B39" s="20" t="s">
        <v>137</v>
      </c>
      <c r="C39" s="21" t="s">
        <v>142</v>
      </c>
      <c r="D39" s="20" t="s">
        <v>575</v>
      </c>
      <c r="E39" s="20" t="s">
        <v>809</v>
      </c>
      <c r="F39" s="20" t="s">
        <v>221</v>
      </c>
    </row>
    <row r="40" spans="2:6" x14ac:dyDescent="0.25">
      <c r="B40" s="20" t="s">
        <v>137</v>
      </c>
      <c r="C40" s="21" t="s">
        <v>142</v>
      </c>
      <c r="D40" s="20" t="s">
        <v>575</v>
      </c>
      <c r="E40" s="20" t="s">
        <v>810</v>
      </c>
      <c r="F40" s="20" t="s">
        <v>212</v>
      </c>
    </row>
    <row r="41" spans="2:6" x14ac:dyDescent="0.25">
      <c r="B41" s="20" t="s">
        <v>137</v>
      </c>
      <c r="C41" s="21" t="s">
        <v>142</v>
      </c>
      <c r="D41" s="20" t="s">
        <v>575</v>
      </c>
      <c r="E41" s="20" t="s">
        <v>811</v>
      </c>
      <c r="F41" s="20" t="s">
        <v>56</v>
      </c>
    </row>
    <row r="42" spans="2:6" x14ac:dyDescent="0.25">
      <c r="B42" s="20" t="s">
        <v>137</v>
      </c>
      <c r="C42" s="21" t="s">
        <v>142</v>
      </c>
      <c r="D42" s="20" t="s">
        <v>575</v>
      </c>
      <c r="E42" s="20" t="s">
        <v>812</v>
      </c>
      <c r="F42" s="20" t="s">
        <v>56</v>
      </c>
    </row>
    <row r="43" spans="2:6" x14ac:dyDescent="0.25">
      <c r="B43" s="20" t="s">
        <v>137</v>
      </c>
      <c r="C43" s="21" t="s">
        <v>142</v>
      </c>
      <c r="D43" s="20" t="s">
        <v>575</v>
      </c>
      <c r="E43" s="20" t="s">
        <v>813</v>
      </c>
      <c r="F43" s="20" t="s">
        <v>56</v>
      </c>
    </row>
    <row r="44" spans="2:6" x14ac:dyDescent="0.25">
      <c r="B44" s="20" t="s">
        <v>137</v>
      </c>
      <c r="C44" s="21" t="s">
        <v>142</v>
      </c>
      <c r="D44" s="20" t="s">
        <v>576</v>
      </c>
      <c r="E44" s="20" t="s">
        <v>814</v>
      </c>
      <c r="F44" s="20" t="s">
        <v>275</v>
      </c>
    </row>
    <row r="45" spans="2:6" x14ac:dyDescent="0.25">
      <c r="B45" s="20" t="s">
        <v>137</v>
      </c>
      <c r="C45" s="21" t="s">
        <v>142</v>
      </c>
      <c r="D45" s="20" t="s">
        <v>576</v>
      </c>
      <c r="E45" s="20" t="s">
        <v>815</v>
      </c>
      <c r="F45" s="20" t="s">
        <v>275</v>
      </c>
    </row>
    <row r="46" spans="2:6" x14ac:dyDescent="0.25">
      <c r="B46" s="20" t="s">
        <v>137</v>
      </c>
      <c r="C46" s="21" t="s">
        <v>142</v>
      </c>
      <c r="D46" s="20" t="s">
        <v>576</v>
      </c>
      <c r="E46" s="20" t="s">
        <v>816</v>
      </c>
      <c r="F46" s="20" t="s">
        <v>275</v>
      </c>
    </row>
    <row r="47" spans="2:6" x14ac:dyDescent="0.25">
      <c r="B47" s="20" t="s">
        <v>137</v>
      </c>
      <c r="C47" s="21" t="s">
        <v>142</v>
      </c>
      <c r="D47" s="20" t="s">
        <v>576</v>
      </c>
      <c r="E47" s="20" t="s">
        <v>817</v>
      </c>
      <c r="F47" s="20" t="s">
        <v>275</v>
      </c>
    </row>
    <row r="48" spans="2:6" x14ac:dyDescent="0.25">
      <c r="B48" s="20" t="s">
        <v>137</v>
      </c>
      <c r="C48" s="21" t="s">
        <v>142</v>
      </c>
      <c r="D48" s="20" t="s">
        <v>576</v>
      </c>
      <c r="E48" s="20" t="s">
        <v>818</v>
      </c>
      <c r="F48" s="20" t="s">
        <v>212</v>
      </c>
    </row>
    <row r="49" spans="2:6" x14ac:dyDescent="0.25">
      <c r="B49" s="20" t="s">
        <v>137</v>
      </c>
      <c r="C49" s="21" t="s">
        <v>142</v>
      </c>
      <c r="D49" s="20" t="s">
        <v>576</v>
      </c>
      <c r="E49" s="20" t="s">
        <v>819</v>
      </c>
      <c r="F49" s="20" t="s">
        <v>212</v>
      </c>
    </row>
    <row r="50" spans="2:6" x14ac:dyDescent="0.25">
      <c r="B50" s="20" t="s">
        <v>137</v>
      </c>
      <c r="C50" s="21" t="s">
        <v>142</v>
      </c>
      <c r="D50" s="20" t="s">
        <v>576</v>
      </c>
      <c r="E50" s="20" t="s">
        <v>820</v>
      </c>
      <c r="F50" s="20" t="s">
        <v>212</v>
      </c>
    </row>
    <row r="51" spans="2:6" x14ac:dyDescent="0.25">
      <c r="B51" s="20" t="s">
        <v>137</v>
      </c>
      <c r="C51" s="21" t="s">
        <v>142</v>
      </c>
      <c r="D51" s="20" t="s">
        <v>576</v>
      </c>
      <c r="E51" s="20" t="s">
        <v>821</v>
      </c>
      <c r="F51" s="20" t="s">
        <v>212</v>
      </c>
    </row>
    <row r="52" spans="2:6" x14ac:dyDescent="0.25">
      <c r="B52" s="20" t="s">
        <v>137</v>
      </c>
      <c r="C52" s="21" t="s">
        <v>142</v>
      </c>
      <c r="D52" s="20" t="s">
        <v>576</v>
      </c>
      <c r="E52" s="20" t="s">
        <v>822</v>
      </c>
      <c r="F52" s="20" t="s">
        <v>212</v>
      </c>
    </row>
    <row r="53" spans="2:6" x14ac:dyDescent="0.25">
      <c r="B53" s="20" t="s">
        <v>137</v>
      </c>
      <c r="C53" s="21" t="s">
        <v>142</v>
      </c>
      <c r="D53" s="20" t="s">
        <v>576</v>
      </c>
      <c r="E53" s="20" t="s">
        <v>823</v>
      </c>
      <c r="F53" s="20" t="s">
        <v>56</v>
      </c>
    </row>
    <row r="54" spans="2:6" x14ac:dyDescent="0.25">
      <c r="B54" s="20" t="s">
        <v>137</v>
      </c>
      <c r="C54" s="21" t="s">
        <v>142</v>
      </c>
      <c r="D54" s="20" t="s">
        <v>576</v>
      </c>
      <c r="E54" s="20" t="s">
        <v>824</v>
      </c>
      <c r="F54" s="20" t="s">
        <v>56</v>
      </c>
    </row>
    <row r="55" spans="2:6" x14ac:dyDescent="0.25">
      <c r="B55" s="20" t="s">
        <v>137</v>
      </c>
      <c r="C55" s="21" t="s">
        <v>142</v>
      </c>
      <c r="D55" s="20" t="s">
        <v>576</v>
      </c>
      <c r="E55" s="20" t="s">
        <v>825</v>
      </c>
      <c r="F55" s="20" t="s">
        <v>56</v>
      </c>
    </row>
    <row r="56" spans="2:6" x14ac:dyDescent="0.25">
      <c r="B56" s="20" t="s">
        <v>137</v>
      </c>
      <c r="C56" s="21" t="s">
        <v>142</v>
      </c>
      <c r="D56" s="20" t="s">
        <v>576</v>
      </c>
      <c r="E56" s="20" t="s">
        <v>826</v>
      </c>
      <c r="F56" s="20" t="s">
        <v>56</v>
      </c>
    </row>
    <row r="57" spans="2:6" x14ac:dyDescent="0.25">
      <c r="B57" s="20" t="s">
        <v>137</v>
      </c>
      <c r="C57" s="21" t="s">
        <v>142</v>
      </c>
      <c r="D57" s="20" t="s">
        <v>576</v>
      </c>
      <c r="E57" s="20" t="s">
        <v>827</v>
      </c>
      <c r="F57" s="20" t="s">
        <v>56</v>
      </c>
    </row>
    <row r="58" spans="2:6" x14ac:dyDescent="0.25">
      <c r="B58" s="20" t="s">
        <v>137</v>
      </c>
      <c r="C58" s="21" t="s">
        <v>142</v>
      </c>
      <c r="D58" s="20" t="s">
        <v>576</v>
      </c>
      <c r="E58" s="20" t="s">
        <v>828</v>
      </c>
      <c r="F58" s="20" t="s">
        <v>56</v>
      </c>
    </row>
    <row r="59" spans="2:6" x14ac:dyDescent="0.25">
      <c r="B59" s="20" t="s">
        <v>137</v>
      </c>
      <c r="C59" s="21" t="s">
        <v>142</v>
      </c>
      <c r="D59" s="20" t="s">
        <v>576</v>
      </c>
      <c r="E59" s="20" t="s">
        <v>829</v>
      </c>
      <c r="F59" s="20" t="s">
        <v>56</v>
      </c>
    </row>
    <row r="60" spans="2:6" x14ac:dyDescent="0.25">
      <c r="B60" s="20" t="s">
        <v>137</v>
      </c>
      <c r="C60" s="21" t="s">
        <v>142</v>
      </c>
      <c r="D60" s="20" t="s">
        <v>576</v>
      </c>
      <c r="E60" s="20" t="s">
        <v>830</v>
      </c>
      <c r="F60" s="20" t="s">
        <v>56</v>
      </c>
    </row>
    <row r="61" spans="2:6" x14ac:dyDescent="0.25">
      <c r="B61" s="20" t="s">
        <v>137</v>
      </c>
      <c r="C61" s="21" t="s">
        <v>142</v>
      </c>
      <c r="D61" s="20" t="s">
        <v>576</v>
      </c>
      <c r="E61" s="20" t="s">
        <v>831</v>
      </c>
      <c r="F61" s="20" t="s">
        <v>56</v>
      </c>
    </row>
    <row r="62" spans="2:6" x14ac:dyDescent="0.25">
      <c r="B62" s="20" t="s">
        <v>137</v>
      </c>
      <c r="C62" s="21" t="s">
        <v>142</v>
      </c>
      <c r="D62" s="20" t="s">
        <v>576</v>
      </c>
      <c r="E62" s="20" t="s">
        <v>832</v>
      </c>
      <c r="F62" s="20" t="s">
        <v>56</v>
      </c>
    </row>
    <row r="63" spans="2:6" x14ac:dyDescent="0.25">
      <c r="B63" s="20" t="s">
        <v>137</v>
      </c>
      <c r="C63" s="21" t="s">
        <v>142</v>
      </c>
      <c r="D63" s="20" t="s">
        <v>576</v>
      </c>
      <c r="E63" s="20" t="s">
        <v>833</v>
      </c>
      <c r="F63" s="20" t="s">
        <v>56</v>
      </c>
    </row>
    <row r="64" spans="2:6" x14ac:dyDescent="0.25">
      <c r="B64" s="20" t="s">
        <v>137</v>
      </c>
      <c r="C64" s="21" t="s">
        <v>142</v>
      </c>
      <c r="D64" s="20" t="s">
        <v>577</v>
      </c>
      <c r="E64" s="20" t="s">
        <v>834</v>
      </c>
      <c r="F64" s="20" t="s">
        <v>275</v>
      </c>
    </row>
    <row r="65" spans="2:6" x14ac:dyDescent="0.25">
      <c r="B65" s="20" t="s">
        <v>137</v>
      </c>
      <c r="C65" s="21" t="s">
        <v>142</v>
      </c>
      <c r="D65" s="20" t="s">
        <v>577</v>
      </c>
      <c r="E65" s="20" t="s">
        <v>835</v>
      </c>
      <c r="F65" s="20" t="s">
        <v>275</v>
      </c>
    </row>
    <row r="66" spans="2:6" x14ac:dyDescent="0.25">
      <c r="B66" s="20" t="s">
        <v>137</v>
      </c>
      <c r="C66" s="21" t="s">
        <v>142</v>
      </c>
      <c r="D66" s="20" t="s">
        <v>577</v>
      </c>
      <c r="E66" s="20" t="s">
        <v>836</v>
      </c>
      <c r="F66" s="20" t="s">
        <v>212</v>
      </c>
    </row>
    <row r="67" spans="2:6" x14ac:dyDescent="0.25">
      <c r="B67" s="20" t="s">
        <v>137</v>
      </c>
      <c r="C67" s="21" t="s">
        <v>142</v>
      </c>
      <c r="D67" s="20" t="s">
        <v>577</v>
      </c>
      <c r="E67" s="20" t="s">
        <v>837</v>
      </c>
      <c r="F67" s="20" t="s">
        <v>212</v>
      </c>
    </row>
    <row r="68" spans="2:6" x14ac:dyDescent="0.25">
      <c r="B68" s="20" t="s">
        <v>137</v>
      </c>
      <c r="C68" s="21" t="s">
        <v>142</v>
      </c>
      <c r="D68" s="20" t="s">
        <v>577</v>
      </c>
      <c r="E68" s="20" t="s">
        <v>838</v>
      </c>
      <c r="F68" s="20" t="s">
        <v>212</v>
      </c>
    </row>
    <row r="69" spans="2:6" x14ac:dyDescent="0.25">
      <c r="B69" s="20" t="s">
        <v>137</v>
      </c>
      <c r="C69" s="21" t="s">
        <v>142</v>
      </c>
      <c r="D69" s="20" t="s">
        <v>577</v>
      </c>
      <c r="E69" s="20" t="s">
        <v>839</v>
      </c>
      <c r="F69" s="20" t="s">
        <v>212</v>
      </c>
    </row>
    <row r="70" spans="2:6" x14ac:dyDescent="0.25">
      <c r="B70" s="20" t="s">
        <v>137</v>
      </c>
      <c r="C70" s="21" t="s">
        <v>142</v>
      </c>
      <c r="D70" s="20" t="s">
        <v>577</v>
      </c>
      <c r="E70" s="20" t="s">
        <v>840</v>
      </c>
      <c r="F70" s="20" t="s">
        <v>221</v>
      </c>
    </row>
    <row r="71" spans="2:6" x14ac:dyDescent="0.25">
      <c r="B71" s="20" t="s">
        <v>137</v>
      </c>
      <c r="C71" s="21" t="s">
        <v>142</v>
      </c>
      <c r="D71" s="20" t="s">
        <v>577</v>
      </c>
      <c r="E71" s="20" t="s">
        <v>841</v>
      </c>
      <c r="F71" s="20" t="s">
        <v>56</v>
      </c>
    </row>
    <row r="72" spans="2:6" x14ac:dyDescent="0.25">
      <c r="B72" s="20" t="s">
        <v>137</v>
      </c>
      <c r="C72" s="21" t="s">
        <v>142</v>
      </c>
      <c r="D72" s="20" t="s">
        <v>577</v>
      </c>
      <c r="E72" s="20" t="s">
        <v>842</v>
      </c>
      <c r="F72" s="20" t="s">
        <v>56</v>
      </c>
    </row>
    <row r="73" spans="2:6" x14ac:dyDescent="0.25">
      <c r="B73" s="20" t="s">
        <v>137</v>
      </c>
      <c r="C73" s="21" t="s">
        <v>142</v>
      </c>
      <c r="D73" s="20" t="s">
        <v>577</v>
      </c>
      <c r="E73" s="20" t="s">
        <v>843</v>
      </c>
      <c r="F73" s="20" t="s">
        <v>56</v>
      </c>
    </row>
    <row r="74" spans="2:6" x14ac:dyDescent="0.25">
      <c r="B74" s="20" t="s">
        <v>137</v>
      </c>
      <c r="C74" s="21" t="s">
        <v>142</v>
      </c>
      <c r="D74" s="20" t="s">
        <v>577</v>
      </c>
      <c r="E74" s="20" t="s">
        <v>844</v>
      </c>
      <c r="F74" s="20" t="s">
        <v>56</v>
      </c>
    </row>
    <row r="75" spans="2:6" x14ac:dyDescent="0.25">
      <c r="B75" s="20" t="s">
        <v>137</v>
      </c>
      <c r="C75" s="21" t="s">
        <v>142</v>
      </c>
      <c r="D75" s="20" t="s">
        <v>577</v>
      </c>
      <c r="E75" s="20" t="s">
        <v>845</v>
      </c>
      <c r="F75" s="20" t="s">
        <v>56</v>
      </c>
    </row>
    <row r="76" spans="2:6" x14ac:dyDescent="0.25">
      <c r="B76" s="20" t="s">
        <v>137</v>
      </c>
      <c r="C76" s="21" t="s">
        <v>142</v>
      </c>
      <c r="D76" s="20" t="s">
        <v>578</v>
      </c>
      <c r="E76" s="20" t="s">
        <v>846</v>
      </c>
      <c r="F76" s="20" t="s">
        <v>275</v>
      </c>
    </row>
    <row r="77" spans="2:6" x14ac:dyDescent="0.25">
      <c r="B77" s="20" t="s">
        <v>137</v>
      </c>
      <c r="C77" s="21" t="s">
        <v>142</v>
      </c>
      <c r="D77" s="20" t="s">
        <v>578</v>
      </c>
      <c r="E77" s="20" t="s">
        <v>847</v>
      </c>
      <c r="F77" s="20" t="s">
        <v>217</v>
      </c>
    </row>
    <row r="78" spans="2:6" x14ac:dyDescent="0.25">
      <c r="B78" s="20" t="s">
        <v>137</v>
      </c>
      <c r="C78" s="21" t="s">
        <v>142</v>
      </c>
      <c r="D78" s="20" t="s">
        <v>578</v>
      </c>
      <c r="E78" s="20" t="s">
        <v>848</v>
      </c>
      <c r="F78" s="20" t="s">
        <v>217</v>
      </c>
    </row>
    <row r="79" spans="2:6" x14ac:dyDescent="0.25">
      <c r="B79" s="20" t="s">
        <v>137</v>
      </c>
      <c r="C79" s="21" t="s">
        <v>142</v>
      </c>
      <c r="D79" s="20" t="s">
        <v>578</v>
      </c>
      <c r="E79" s="20" t="s">
        <v>849</v>
      </c>
      <c r="F79" s="20" t="s">
        <v>217</v>
      </c>
    </row>
    <row r="80" spans="2:6" x14ac:dyDescent="0.25">
      <c r="B80" s="20" t="s">
        <v>137</v>
      </c>
      <c r="C80" s="21" t="s">
        <v>142</v>
      </c>
      <c r="D80" s="20" t="s">
        <v>578</v>
      </c>
      <c r="E80" s="20" t="s">
        <v>850</v>
      </c>
      <c r="F80" s="20" t="s">
        <v>212</v>
      </c>
    </row>
    <row r="81" spans="2:6" x14ac:dyDescent="0.25">
      <c r="B81" s="20" t="s">
        <v>137</v>
      </c>
      <c r="C81" s="21" t="s">
        <v>142</v>
      </c>
      <c r="D81" s="20" t="s">
        <v>578</v>
      </c>
      <c r="E81" s="20" t="s">
        <v>851</v>
      </c>
      <c r="F81" s="20" t="s">
        <v>212</v>
      </c>
    </row>
    <row r="82" spans="2:6" x14ac:dyDescent="0.25">
      <c r="B82" s="20" t="s">
        <v>137</v>
      </c>
      <c r="C82" s="21" t="s">
        <v>142</v>
      </c>
      <c r="D82" s="20" t="s">
        <v>578</v>
      </c>
      <c r="E82" s="20" t="s">
        <v>852</v>
      </c>
      <c r="F82" s="20" t="s">
        <v>221</v>
      </c>
    </row>
    <row r="83" spans="2:6" x14ac:dyDescent="0.25">
      <c r="B83" s="20" t="s">
        <v>137</v>
      </c>
      <c r="C83" s="21" t="s">
        <v>142</v>
      </c>
      <c r="D83" s="20" t="s">
        <v>578</v>
      </c>
      <c r="E83" s="20" t="s">
        <v>853</v>
      </c>
      <c r="F83" s="20" t="s">
        <v>221</v>
      </c>
    </row>
    <row r="84" spans="2:6" x14ac:dyDescent="0.25">
      <c r="B84" s="20" t="s">
        <v>137</v>
      </c>
      <c r="C84" s="21" t="s">
        <v>142</v>
      </c>
      <c r="D84" s="20" t="s">
        <v>578</v>
      </c>
      <c r="E84" s="20" t="s">
        <v>854</v>
      </c>
      <c r="F84" s="20" t="s">
        <v>221</v>
      </c>
    </row>
    <row r="85" spans="2:6" x14ac:dyDescent="0.25">
      <c r="B85" s="20" t="s">
        <v>137</v>
      </c>
      <c r="C85" s="21" t="s">
        <v>142</v>
      </c>
      <c r="D85" s="20" t="s">
        <v>578</v>
      </c>
      <c r="E85" s="20" t="s">
        <v>855</v>
      </c>
      <c r="F85" s="20" t="s">
        <v>221</v>
      </c>
    </row>
    <row r="86" spans="2:6" x14ac:dyDescent="0.25">
      <c r="B86" s="20" t="s">
        <v>137</v>
      </c>
      <c r="C86" s="21" t="s">
        <v>142</v>
      </c>
      <c r="D86" s="20" t="s">
        <v>578</v>
      </c>
      <c r="E86" s="20" t="s">
        <v>856</v>
      </c>
      <c r="F86" s="20" t="s">
        <v>56</v>
      </c>
    </row>
    <row r="87" spans="2:6" x14ac:dyDescent="0.25">
      <c r="B87" s="20" t="s">
        <v>137</v>
      </c>
      <c r="C87" s="21" t="s">
        <v>142</v>
      </c>
      <c r="D87" s="20" t="s">
        <v>578</v>
      </c>
      <c r="E87" s="20" t="s">
        <v>857</v>
      </c>
      <c r="F87" s="20" t="s">
        <v>56</v>
      </c>
    </row>
    <row r="88" spans="2:6" x14ac:dyDescent="0.25">
      <c r="B88" s="20" t="s">
        <v>137</v>
      </c>
      <c r="C88" s="21" t="s">
        <v>142</v>
      </c>
      <c r="D88" s="20" t="s">
        <v>578</v>
      </c>
      <c r="E88" s="20" t="s">
        <v>858</v>
      </c>
      <c r="F88" s="20" t="s">
        <v>56</v>
      </c>
    </row>
    <row r="89" spans="2:6" x14ac:dyDescent="0.25">
      <c r="B89" s="20" t="s">
        <v>137</v>
      </c>
      <c r="C89" s="21" t="s">
        <v>142</v>
      </c>
      <c r="D89" s="20" t="s">
        <v>578</v>
      </c>
      <c r="E89" s="20" t="s">
        <v>859</v>
      </c>
      <c r="F89" s="20" t="s">
        <v>56</v>
      </c>
    </row>
    <row r="90" spans="2:6" x14ac:dyDescent="0.25">
      <c r="B90" s="20" t="s">
        <v>137</v>
      </c>
      <c r="C90" s="21" t="s">
        <v>142</v>
      </c>
      <c r="D90" s="20" t="s">
        <v>578</v>
      </c>
      <c r="E90" s="20" t="s">
        <v>860</v>
      </c>
      <c r="F90" s="20" t="s">
        <v>56</v>
      </c>
    </row>
    <row r="91" spans="2:6" x14ac:dyDescent="0.25">
      <c r="B91" s="20" t="s">
        <v>137</v>
      </c>
      <c r="C91" s="21" t="s">
        <v>142</v>
      </c>
      <c r="D91" s="20" t="s">
        <v>578</v>
      </c>
      <c r="E91" s="20" t="s">
        <v>861</v>
      </c>
      <c r="F91" s="20" t="s">
        <v>56</v>
      </c>
    </row>
    <row r="92" spans="2:6" x14ac:dyDescent="0.25">
      <c r="B92" s="20" t="s">
        <v>137</v>
      </c>
      <c r="C92" s="21" t="s">
        <v>142</v>
      </c>
      <c r="D92" s="20" t="s">
        <v>578</v>
      </c>
      <c r="E92" s="20" t="s">
        <v>862</v>
      </c>
      <c r="F92" s="20" t="s">
        <v>56</v>
      </c>
    </row>
    <row r="93" spans="2:6" x14ac:dyDescent="0.25">
      <c r="B93" s="20" t="s">
        <v>137</v>
      </c>
      <c r="C93" s="21" t="s">
        <v>142</v>
      </c>
      <c r="D93" s="20" t="s">
        <v>578</v>
      </c>
      <c r="E93" s="20" t="s">
        <v>863</v>
      </c>
      <c r="F93" s="20" t="s">
        <v>56</v>
      </c>
    </row>
    <row r="94" spans="2:6" x14ac:dyDescent="0.25">
      <c r="B94" s="20" t="s">
        <v>137</v>
      </c>
      <c r="C94" s="21" t="s">
        <v>142</v>
      </c>
      <c r="D94" s="20" t="s">
        <v>579</v>
      </c>
      <c r="E94" s="20" t="s">
        <v>864</v>
      </c>
      <c r="F94" s="20" t="s">
        <v>275</v>
      </c>
    </row>
    <row r="95" spans="2:6" x14ac:dyDescent="0.25">
      <c r="B95" s="20" t="s">
        <v>137</v>
      </c>
      <c r="C95" s="21" t="s">
        <v>142</v>
      </c>
      <c r="D95" s="20" t="s">
        <v>579</v>
      </c>
      <c r="E95" s="20" t="s">
        <v>865</v>
      </c>
      <c r="F95" s="20" t="s">
        <v>275</v>
      </c>
    </row>
    <row r="96" spans="2:6" x14ac:dyDescent="0.25">
      <c r="B96" s="20" t="s">
        <v>137</v>
      </c>
      <c r="C96" s="21" t="s">
        <v>142</v>
      </c>
      <c r="D96" s="20" t="s">
        <v>579</v>
      </c>
      <c r="E96" s="20" t="s">
        <v>866</v>
      </c>
      <c r="F96" s="20" t="s">
        <v>217</v>
      </c>
    </row>
    <row r="97" spans="2:6" x14ac:dyDescent="0.25">
      <c r="B97" s="20" t="s">
        <v>137</v>
      </c>
      <c r="C97" s="21" t="s">
        <v>142</v>
      </c>
      <c r="D97" s="20" t="s">
        <v>579</v>
      </c>
      <c r="E97" s="20" t="s">
        <v>867</v>
      </c>
      <c r="F97" s="20" t="s">
        <v>217</v>
      </c>
    </row>
    <row r="98" spans="2:6" x14ac:dyDescent="0.25">
      <c r="B98" s="20" t="s">
        <v>137</v>
      </c>
      <c r="C98" s="21" t="s">
        <v>142</v>
      </c>
      <c r="D98" s="20" t="s">
        <v>579</v>
      </c>
      <c r="E98" s="20" t="s">
        <v>868</v>
      </c>
      <c r="F98" s="20" t="s">
        <v>217</v>
      </c>
    </row>
    <row r="99" spans="2:6" x14ac:dyDescent="0.25">
      <c r="B99" s="20" t="s">
        <v>137</v>
      </c>
      <c r="C99" s="21" t="s">
        <v>142</v>
      </c>
      <c r="D99" s="20" t="s">
        <v>579</v>
      </c>
      <c r="E99" s="20" t="s">
        <v>869</v>
      </c>
      <c r="F99" s="20" t="s">
        <v>212</v>
      </c>
    </row>
    <row r="100" spans="2:6" x14ac:dyDescent="0.25">
      <c r="B100" s="20" t="s">
        <v>137</v>
      </c>
      <c r="C100" s="21" t="s">
        <v>142</v>
      </c>
      <c r="D100" s="20" t="s">
        <v>579</v>
      </c>
      <c r="E100" s="20" t="s">
        <v>870</v>
      </c>
      <c r="F100" s="20" t="s">
        <v>212</v>
      </c>
    </row>
    <row r="101" spans="2:6" x14ac:dyDescent="0.25">
      <c r="B101" s="20" t="s">
        <v>137</v>
      </c>
      <c r="C101" s="21" t="s">
        <v>142</v>
      </c>
      <c r="D101" s="20" t="s">
        <v>579</v>
      </c>
      <c r="E101" s="20" t="s">
        <v>871</v>
      </c>
      <c r="F101" s="20" t="s">
        <v>212</v>
      </c>
    </row>
    <row r="102" spans="2:6" x14ac:dyDescent="0.25">
      <c r="B102" s="20" t="s">
        <v>137</v>
      </c>
      <c r="C102" s="21" t="s">
        <v>142</v>
      </c>
      <c r="D102" s="20" t="s">
        <v>579</v>
      </c>
      <c r="E102" s="20" t="s">
        <v>872</v>
      </c>
      <c r="F102" s="20" t="s">
        <v>212</v>
      </c>
    </row>
    <row r="103" spans="2:6" x14ac:dyDescent="0.25">
      <c r="B103" s="20" t="s">
        <v>137</v>
      </c>
      <c r="C103" s="21" t="s">
        <v>142</v>
      </c>
      <c r="D103" s="20" t="s">
        <v>579</v>
      </c>
      <c r="E103" s="20" t="s">
        <v>873</v>
      </c>
      <c r="F103" s="20" t="s">
        <v>212</v>
      </c>
    </row>
    <row r="104" spans="2:6" x14ac:dyDescent="0.25">
      <c r="B104" s="20" t="s">
        <v>137</v>
      </c>
      <c r="C104" s="21" t="s">
        <v>142</v>
      </c>
      <c r="D104" s="20" t="s">
        <v>579</v>
      </c>
      <c r="E104" s="20" t="s">
        <v>874</v>
      </c>
      <c r="F104" s="20" t="s">
        <v>221</v>
      </c>
    </row>
    <row r="105" spans="2:6" x14ac:dyDescent="0.25">
      <c r="B105" s="20" t="s">
        <v>137</v>
      </c>
      <c r="C105" s="21" t="s">
        <v>142</v>
      </c>
      <c r="D105" s="20" t="s">
        <v>579</v>
      </c>
      <c r="E105" s="20" t="s">
        <v>875</v>
      </c>
      <c r="F105" s="20" t="s">
        <v>56</v>
      </c>
    </row>
    <row r="106" spans="2:6" x14ac:dyDescent="0.25">
      <c r="B106" s="20" t="s">
        <v>137</v>
      </c>
      <c r="C106" s="21" t="s">
        <v>142</v>
      </c>
      <c r="D106" s="20" t="s">
        <v>579</v>
      </c>
      <c r="E106" s="20" t="s">
        <v>876</v>
      </c>
      <c r="F106" s="20" t="s">
        <v>56</v>
      </c>
    </row>
    <row r="107" spans="2:6" x14ac:dyDescent="0.25">
      <c r="B107" s="20" t="s">
        <v>137</v>
      </c>
      <c r="C107" s="21" t="s">
        <v>142</v>
      </c>
      <c r="D107" s="20" t="s">
        <v>579</v>
      </c>
      <c r="E107" s="20" t="s">
        <v>877</v>
      </c>
      <c r="F107" s="20" t="s">
        <v>56</v>
      </c>
    </row>
    <row r="108" spans="2:6" x14ac:dyDescent="0.25">
      <c r="B108" s="20" t="s">
        <v>137</v>
      </c>
      <c r="C108" s="21" t="s">
        <v>142</v>
      </c>
      <c r="D108" s="20" t="s">
        <v>579</v>
      </c>
      <c r="E108" s="20" t="s">
        <v>878</v>
      </c>
      <c r="F108" s="20" t="s">
        <v>56</v>
      </c>
    </row>
    <row r="109" spans="2:6" x14ac:dyDescent="0.25">
      <c r="B109" s="20" t="s">
        <v>137</v>
      </c>
      <c r="C109" s="21" t="s">
        <v>142</v>
      </c>
      <c r="D109" s="20" t="s">
        <v>579</v>
      </c>
      <c r="E109" s="20" t="s">
        <v>879</v>
      </c>
      <c r="F109" s="20" t="s">
        <v>56</v>
      </c>
    </row>
    <row r="110" spans="2:6" x14ac:dyDescent="0.25">
      <c r="B110" s="20" t="s">
        <v>137</v>
      </c>
      <c r="C110" s="21" t="s">
        <v>143</v>
      </c>
      <c r="D110" s="20" t="s">
        <v>580</v>
      </c>
      <c r="E110" s="20" t="s">
        <v>880</v>
      </c>
      <c r="F110" s="20" t="s">
        <v>328</v>
      </c>
    </row>
    <row r="111" spans="2:6" x14ac:dyDescent="0.25">
      <c r="B111" s="20" t="s">
        <v>137</v>
      </c>
      <c r="C111" s="21" t="s">
        <v>143</v>
      </c>
      <c r="D111" s="20" t="s">
        <v>580</v>
      </c>
      <c r="E111" s="20" t="s">
        <v>881</v>
      </c>
      <c r="F111" s="20" t="s">
        <v>328</v>
      </c>
    </row>
    <row r="112" spans="2:6" x14ac:dyDescent="0.25">
      <c r="B112" s="20" t="s">
        <v>137</v>
      </c>
      <c r="C112" s="21" t="s">
        <v>143</v>
      </c>
      <c r="D112" s="20" t="s">
        <v>580</v>
      </c>
      <c r="E112" s="20" t="s">
        <v>882</v>
      </c>
      <c r="F112" s="20" t="s">
        <v>328</v>
      </c>
    </row>
    <row r="113" spans="2:6" x14ac:dyDescent="0.25">
      <c r="B113" s="20" t="s">
        <v>137</v>
      </c>
      <c r="C113" s="21" t="s">
        <v>143</v>
      </c>
      <c r="D113" s="20" t="s">
        <v>580</v>
      </c>
      <c r="E113" s="20" t="s">
        <v>883</v>
      </c>
      <c r="F113" s="20" t="s">
        <v>328</v>
      </c>
    </row>
    <row r="114" spans="2:6" x14ac:dyDescent="0.25">
      <c r="B114" s="20" t="s">
        <v>137</v>
      </c>
      <c r="C114" s="21" t="s">
        <v>143</v>
      </c>
      <c r="D114" s="20" t="s">
        <v>580</v>
      </c>
      <c r="E114" s="20" t="s">
        <v>884</v>
      </c>
      <c r="F114" s="20" t="s">
        <v>329</v>
      </c>
    </row>
    <row r="115" spans="2:6" x14ac:dyDescent="0.25">
      <c r="B115" s="20" t="s">
        <v>137</v>
      </c>
      <c r="C115" s="21" t="s">
        <v>143</v>
      </c>
      <c r="D115" s="20" t="s">
        <v>580</v>
      </c>
      <c r="E115" s="20" t="s">
        <v>885</v>
      </c>
      <c r="F115" s="20" t="s">
        <v>329</v>
      </c>
    </row>
    <row r="116" spans="2:6" x14ac:dyDescent="0.25">
      <c r="B116" s="20" t="s">
        <v>137</v>
      </c>
      <c r="C116" s="21" t="s">
        <v>143</v>
      </c>
      <c r="D116" s="20" t="s">
        <v>580</v>
      </c>
      <c r="E116" s="20" t="s">
        <v>886</v>
      </c>
      <c r="F116" s="20" t="s">
        <v>329</v>
      </c>
    </row>
    <row r="117" spans="2:6" x14ac:dyDescent="0.25">
      <c r="B117" s="20" t="s">
        <v>137</v>
      </c>
      <c r="C117" s="21" t="s">
        <v>143</v>
      </c>
      <c r="D117" s="20" t="s">
        <v>580</v>
      </c>
      <c r="E117" s="20" t="s">
        <v>887</v>
      </c>
      <c r="F117" s="20" t="s">
        <v>330</v>
      </c>
    </row>
    <row r="118" spans="2:6" x14ac:dyDescent="0.25">
      <c r="B118" s="20" t="s">
        <v>137</v>
      </c>
      <c r="C118" s="21" t="s">
        <v>143</v>
      </c>
      <c r="D118" s="20" t="s">
        <v>580</v>
      </c>
      <c r="E118" s="20" t="s">
        <v>888</v>
      </c>
      <c r="F118" s="20" t="s">
        <v>330</v>
      </c>
    </row>
    <row r="119" spans="2:6" x14ac:dyDescent="0.25">
      <c r="B119" s="20" t="s">
        <v>137</v>
      </c>
      <c r="C119" s="21" t="s">
        <v>143</v>
      </c>
      <c r="D119" s="20" t="s">
        <v>580</v>
      </c>
      <c r="E119" s="20" t="s">
        <v>889</v>
      </c>
      <c r="F119" s="20" t="s">
        <v>330</v>
      </c>
    </row>
    <row r="120" spans="2:6" x14ac:dyDescent="0.25">
      <c r="B120" s="20" t="s">
        <v>137</v>
      </c>
      <c r="C120" s="21" t="s">
        <v>143</v>
      </c>
      <c r="D120" s="20" t="s">
        <v>580</v>
      </c>
      <c r="E120" s="20" t="s">
        <v>890</v>
      </c>
      <c r="F120" s="20" t="s">
        <v>330</v>
      </c>
    </row>
    <row r="121" spans="2:6" x14ac:dyDescent="0.25">
      <c r="B121" s="20" t="s">
        <v>137</v>
      </c>
      <c r="C121" s="21" t="s">
        <v>143</v>
      </c>
      <c r="D121" s="20" t="s">
        <v>580</v>
      </c>
      <c r="E121" s="20" t="s">
        <v>891</v>
      </c>
      <c r="F121" s="20" t="s">
        <v>56</v>
      </c>
    </row>
    <row r="122" spans="2:6" x14ac:dyDescent="0.25">
      <c r="B122" s="20" t="s">
        <v>137</v>
      </c>
      <c r="C122" s="21" t="s">
        <v>143</v>
      </c>
      <c r="D122" s="20" t="s">
        <v>580</v>
      </c>
      <c r="E122" s="20" t="s">
        <v>892</v>
      </c>
      <c r="F122" s="20" t="s">
        <v>56</v>
      </c>
    </row>
    <row r="123" spans="2:6" x14ac:dyDescent="0.25">
      <c r="B123" s="20" t="s">
        <v>137</v>
      </c>
      <c r="C123" s="21" t="s">
        <v>143</v>
      </c>
      <c r="D123" s="20" t="s">
        <v>580</v>
      </c>
      <c r="E123" s="20" t="s">
        <v>893</v>
      </c>
      <c r="F123" s="20" t="s">
        <v>56</v>
      </c>
    </row>
    <row r="124" spans="2:6" x14ac:dyDescent="0.25">
      <c r="B124" s="20" t="s">
        <v>137</v>
      </c>
      <c r="C124" s="21" t="s">
        <v>143</v>
      </c>
      <c r="D124" s="20" t="s">
        <v>580</v>
      </c>
      <c r="E124" s="20" t="s">
        <v>894</v>
      </c>
      <c r="F124" s="20" t="s">
        <v>56</v>
      </c>
    </row>
    <row r="125" spans="2:6" x14ac:dyDescent="0.25">
      <c r="B125" s="20" t="s">
        <v>137</v>
      </c>
      <c r="C125" s="21" t="s">
        <v>143</v>
      </c>
      <c r="D125" s="20" t="s">
        <v>580</v>
      </c>
      <c r="E125" s="20" t="s">
        <v>895</v>
      </c>
      <c r="F125" s="20" t="s">
        <v>56</v>
      </c>
    </row>
    <row r="126" spans="2:6" x14ac:dyDescent="0.25">
      <c r="B126" s="20" t="s">
        <v>137</v>
      </c>
      <c r="C126" s="21" t="s">
        <v>143</v>
      </c>
      <c r="D126" s="20" t="s">
        <v>580</v>
      </c>
      <c r="E126" s="20" t="s">
        <v>896</v>
      </c>
      <c r="F126" s="20" t="s">
        <v>56</v>
      </c>
    </row>
    <row r="127" spans="2:6" x14ac:dyDescent="0.25">
      <c r="B127" s="20" t="s">
        <v>137</v>
      </c>
      <c r="C127" s="22" t="s">
        <v>143</v>
      </c>
      <c r="D127" s="20" t="s">
        <v>581</v>
      </c>
      <c r="E127" s="20" t="s">
        <v>897</v>
      </c>
      <c r="F127" s="20" t="s">
        <v>328</v>
      </c>
    </row>
    <row r="128" spans="2:6" x14ac:dyDescent="0.25">
      <c r="B128" s="20" t="s">
        <v>137</v>
      </c>
      <c r="C128" s="22" t="s">
        <v>143</v>
      </c>
      <c r="D128" s="20" t="s">
        <v>581</v>
      </c>
      <c r="E128" s="20" t="s">
        <v>898</v>
      </c>
      <c r="F128" s="20" t="s">
        <v>328</v>
      </c>
    </row>
    <row r="129" spans="2:6" x14ac:dyDescent="0.25">
      <c r="B129" s="20" t="s">
        <v>137</v>
      </c>
      <c r="C129" s="22" t="s">
        <v>143</v>
      </c>
      <c r="D129" s="20" t="s">
        <v>581</v>
      </c>
      <c r="E129" s="20" t="s">
        <v>899</v>
      </c>
      <c r="F129" s="20" t="s">
        <v>328</v>
      </c>
    </row>
    <row r="130" spans="2:6" x14ac:dyDescent="0.25">
      <c r="B130" s="20" t="s">
        <v>137</v>
      </c>
      <c r="C130" s="22" t="s">
        <v>143</v>
      </c>
      <c r="D130" s="20" t="s">
        <v>581</v>
      </c>
      <c r="E130" s="20" t="s">
        <v>900</v>
      </c>
      <c r="F130" s="20" t="s">
        <v>328</v>
      </c>
    </row>
    <row r="131" spans="2:6" x14ac:dyDescent="0.25">
      <c r="B131" s="20" t="s">
        <v>137</v>
      </c>
      <c r="C131" s="22" t="s">
        <v>143</v>
      </c>
      <c r="D131" s="20" t="s">
        <v>581</v>
      </c>
      <c r="E131" s="20" t="s">
        <v>901</v>
      </c>
      <c r="F131" s="20" t="s">
        <v>328</v>
      </c>
    </row>
    <row r="132" spans="2:6" x14ac:dyDescent="0.25">
      <c r="B132" s="20" t="s">
        <v>137</v>
      </c>
      <c r="C132" s="22" t="s">
        <v>143</v>
      </c>
      <c r="D132" s="20" t="s">
        <v>581</v>
      </c>
      <c r="E132" s="20" t="s">
        <v>902</v>
      </c>
      <c r="F132" s="20" t="s">
        <v>328</v>
      </c>
    </row>
    <row r="133" spans="2:6" x14ac:dyDescent="0.25">
      <c r="B133" s="20" t="s">
        <v>137</v>
      </c>
      <c r="C133" s="22" t="s">
        <v>143</v>
      </c>
      <c r="D133" s="20" t="s">
        <v>581</v>
      </c>
      <c r="E133" s="20" t="s">
        <v>903</v>
      </c>
      <c r="F133" s="20" t="s">
        <v>328</v>
      </c>
    </row>
    <row r="134" spans="2:6" x14ac:dyDescent="0.25">
      <c r="B134" s="20" t="s">
        <v>137</v>
      </c>
      <c r="C134" s="22" t="s">
        <v>143</v>
      </c>
      <c r="D134" s="20" t="s">
        <v>581</v>
      </c>
      <c r="E134" s="20" t="s">
        <v>904</v>
      </c>
      <c r="F134" s="20" t="s">
        <v>329</v>
      </c>
    </row>
    <row r="135" spans="2:6" x14ac:dyDescent="0.25">
      <c r="B135" s="20" t="s">
        <v>137</v>
      </c>
      <c r="C135" s="22" t="s">
        <v>143</v>
      </c>
      <c r="D135" s="20" t="s">
        <v>581</v>
      </c>
      <c r="E135" s="20" t="s">
        <v>905</v>
      </c>
      <c r="F135" s="20" t="s">
        <v>330</v>
      </c>
    </row>
    <row r="136" spans="2:6" x14ac:dyDescent="0.25">
      <c r="B136" s="20" t="s">
        <v>137</v>
      </c>
      <c r="C136" s="22" t="s">
        <v>143</v>
      </c>
      <c r="D136" s="20" t="s">
        <v>581</v>
      </c>
      <c r="E136" s="20" t="s">
        <v>906</v>
      </c>
      <c r="F136" s="20" t="s">
        <v>330</v>
      </c>
    </row>
    <row r="137" spans="2:6" x14ac:dyDescent="0.25">
      <c r="B137" s="20" t="s">
        <v>137</v>
      </c>
      <c r="C137" s="22" t="s">
        <v>143</v>
      </c>
      <c r="D137" s="20" t="s">
        <v>581</v>
      </c>
      <c r="E137" s="20" t="s">
        <v>907</v>
      </c>
      <c r="F137" s="20" t="s">
        <v>330</v>
      </c>
    </row>
    <row r="138" spans="2:6" x14ac:dyDescent="0.25">
      <c r="B138" s="20" t="s">
        <v>137</v>
      </c>
      <c r="C138" s="22" t="s">
        <v>143</v>
      </c>
      <c r="D138" s="20" t="s">
        <v>581</v>
      </c>
      <c r="E138" s="20" t="s">
        <v>908</v>
      </c>
      <c r="F138" s="20" t="s">
        <v>330</v>
      </c>
    </row>
    <row r="139" spans="2:6" x14ac:dyDescent="0.25">
      <c r="B139" s="20" t="s">
        <v>137</v>
      </c>
      <c r="C139" s="22" t="s">
        <v>143</v>
      </c>
      <c r="D139" s="20" t="s">
        <v>581</v>
      </c>
      <c r="E139" s="20" t="s">
        <v>909</v>
      </c>
      <c r="F139" s="20" t="s">
        <v>56</v>
      </c>
    </row>
    <row r="140" spans="2:6" x14ac:dyDescent="0.25">
      <c r="B140" s="20" t="s">
        <v>137</v>
      </c>
      <c r="C140" s="22" t="s">
        <v>143</v>
      </c>
      <c r="D140" s="20" t="s">
        <v>581</v>
      </c>
      <c r="E140" s="20" t="s">
        <v>910</v>
      </c>
      <c r="F140" s="20" t="s">
        <v>56</v>
      </c>
    </row>
    <row r="141" spans="2:6" x14ac:dyDescent="0.25">
      <c r="B141" s="20" t="s">
        <v>137</v>
      </c>
      <c r="C141" s="22" t="s">
        <v>143</v>
      </c>
      <c r="D141" s="20" t="s">
        <v>581</v>
      </c>
      <c r="E141" s="20" t="s">
        <v>911</v>
      </c>
      <c r="F141" s="20" t="s">
        <v>56</v>
      </c>
    </row>
    <row r="142" spans="2:6" x14ac:dyDescent="0.25">
      <c r="B142" s="20" t="s">
        <v>137</v>
      </c>
      <c r="C142" s="22" t="s">
        <v>143</v>
      </c>
      <c r="D142" s="20" t="s">
        <v>581</v>
      </c>
      <c r="E142" s="20" t="s">
        <v>912</v>
      </c>
      <c r="F142" s="20" t="s">
        <v>56</v>
      </c>
    </row>
    <row r="143" spans="2:6" x14ac:dyDescent="0.25">
      <c r="B143" s="20" t="s">
        <v>137</v>
      </c>
      <c r="C143" s="22" t="s">
        <v>143</v>
      </c>
      <c r="D143" s="20" t="s">
        <v>582</v>
      </c>
      <c r="E143" s="20" t="s">
        <v>913</v>
      </c>
      <c r="F143" s="20" t="s">
        <v>328</v>
      </c>
    </row>
    <row r="144" spans="2:6" x14ac:dyDescent="0.25">
      <c r="B144" s="20" t="s">
        <v>137</v>
      </c>
      <c r="C144" s="22" t="s">
        <v>143</v>
      </c>
      <c r="D144" s="20" t="s">
        <v>582</v>
      </c>
      <c r="E144" s="20" t="s">
        <v>914</v>
      </c>
      <c r="F144" s="20" t="s">
        <v>329</v>
      </c>
    </row>
    <row r="145" spans="2:6" x14ac:dyDescent="0.25">
      <c r="B145" s="20" t="s">
        <v>137</v>
      </c>
      <c r="C145" s="22" t="s">
        <v>143</v>
      </c>
      <c r="D145" s="20" t="s">
        <v>582</v>
      </c>
      <c r="E145" s="20" t="s">
        <v>915</v>
      </c>
      <c r="F145" s="20" t="s">
        <v>330</v>
      </c>
    </row>
    <row r="146" spans="2:6" x14ac:dyDescent="0.25">
      <c r="B146" s="20" t="s">
        <v>137</v>
      </c>
      <c r="C146" s="22" t="s">
        <v>143</v>
      </c>
      <c r="D146" s="20" t="s">
        <v>582</v>
      </c>
      <c r="E146" s="20" t="s">
        <v>916</v>
      </c>
      <c r="F146" s="20" t="s">
        <v>330</v>
      </c>
    </row>
    <row r="147" spans="2:6" x14ac:dyDescent="0.25">
      <c r="B147" s="20" t="s">
        <v>137</v>
      </c>
      <c r="C147" s="22" t="s">
        <v>143</v>
      </c>
      <c r="D147" s="20" t="s">
        <v>582</v>
      </c>
      <c r="E147" s="20" t="s">
        <v>917</v>
      </c>
      <c r="F147" s="20" t="s">
        <v>330</v>
      </c>
    </row>
    <row r="148" spans="2:6" x14ac:dyDescent="0.25">
      <c r="B148" s="20" t="s">
        <v>137</v>
      </c>
      <c r="C148" s="22" t="s">
        <v>143</v>
      </c>
      <c r="D148" s="20" t="s">
        <v>582</v>
      </c>
      <c r="E148" s="20" t="s">
        <v>918</v>
      </c>
      <c r="F148" s="20" t="s">
        <v>330</v>
      </c>
    </row>
    <row r="149" spans="2:6" x14ac:dyDescent="0.25">
      <c r="B149" s="20" t="s">
        <v>137</v>
      </c>
      <c r="C149" s="22" t="s">
        <v>143</v>
      </c>
      <c r="D149" s="20" t="s">
        <v>582</v>
      </c>
      <c r="E149" s="20" t="s">
        <v>919</v>
      </c>
      <c r="F149" s="20" t="s">
        <v>56</v>
      </c>
    </row>
    <row r="150" spans="2:6" x14ac:dyDescent="0.25">
      <c r="B150" s="20" t="s">
        <v>137</v>
      </c>
      <c r="C150" s="22" t="s">
        <v>143</v>
      </c>
      <c r="D150" s="20" t="s">
        <v>582</v>
      </c>
      <c r="E150" s="20" t="s">
        <v>920</v>
      </c>
      <c r="F150" s="20" t="s">
        <v>56</v>
      </c>
    </row>
    <row r="151" spans="2:6" x14ac:dyDescent="0.25">
      <c r="B151" s="20" t="s">
        <v>137</v>
      </c>
      <c r="C151" s="22" t="s">
        <v>143</v>
      </c>
      <c r="D151" s="20" t="s">
        <v>582</v>
      </c>
      <c r="E151" s="20" t="s">
        <v>921</v>
      </c>
      <c r="F151" s="20" t="s">
        <v>56</v>
      </c>
    </row>
    <row r="152" spans="2:6" x14ac:dyDescent="0.25">
      <c r="B152" s="20" t="s">
        <v>137</v>
      </c>
      <c r="C152" s="22" t="s">
        <v>143</v>
      </c>
      <c r="D152" s="20" t="s">
        <v>582</v>
      </c>
      <c r="E152" s="20" t="s">
        <v>922</v>
      </c>
      <c r="F152" s="20" t="s">
        <v>56</v>
      </c>
    </row>
    <row r="153" spans="2:6" x14ac:dyDescent="0.25">
      <c r="B153" s="20" t="s">
        <v>137</v>
      </c>
      <c r="C153" s="22" t="s">
        <v>143</v>
      </c>
      <c r="D153" s="20" t="s">
        <v>582</v>
      </c>
      <c r="E153" s="20" t="s">
        <v>923</v>
      </c>
      <c r="F153" s="20" t="s">
        <v>56</v>
      </c>
    </row>
    <row r="154" spans="2:6" x14ac:dyDescent="0.25">
      <c r="B154" s="20" t="s">
        <v>137</v>
      </c>
      <c r="C154" s="22" t="s">
        <v>143</v>
      </c>
      <c r="D154" s="20" t="s">
        <v>582</v>
      </c>
      <c r="E154" s="20" t="s">
        <v>924</v>
      </c>
      <c r="F154" s="20" t="s">
        <v>56</v>
      </c>
    </row>
    <row r="155" spans="2:6" x14ac:dyDescent="0.25">
      <c r="B155" s="20" t="s">
        <v>137</v>
      </c>
      <c r="C155" s="22" t="s">
        <v>143</v>
      </c>
      <c r="D155" s="20" t="s">
        <v>582</v>
      </c>
      <c r="E155" s="20" t="s">
        <v>925</v>
      </c>
      <c r="F155" s="20" t="s">
        <v>56</v>
      </c>
    </row>
    <row r="156" spans="2:6" x14ac:dyDescent="0.25">
      <c r="B156" s="20" t="s">
        <v>137</v>
      </c>
      <c r="C156" s="22" t="s">
        <v>143</v>
      </c>
      <c r="D156" s="20" t="s">
        <v>583</v>
      </c>
      <c r="E156" s="20" t="s">
        <v>926</v>
      </c>
      <c r="F156" s="20" t="s">
        <v>328</v>
      </c>
    </row>
    <row r="157" spans="2:6" x14ac:dyDescent="0.25">
      <c r="B157" s="20" t="s">
        <v>137</v>
      </c>
      <c r="C157" s="22" t="s">
        <v>143</v>
      </c>
      <c r="D157" s="20" t="s">
        <v>583</v>
      </c>
      <c r="E157" s="20" t="s">
        <v>927</v>
      </c>
      <c r="F157" s="20" t="s">
        <v>328</v>
      </c>
    </row>
    <row r="158" spans="2:6" x14ac:dyDescent="0.25">
      <c r="B158" s="20" t="s">
        <v>137</v>
      </c>
      <c r="C158" s="22" t="s">
        <v>143</v>
      </c>
      <c r="D158" s="20" t="s">
        <v>583</v>
      </c>
      <c r="E158" s="20" t="s">
        <v>928</v>
      </c>
      <c r="F158" s="20" t="s">
        <v>329</v>
      </c>
    </row>
    <row r="159" spans="2:6" x14ac:dyDescent="0.25">
      <c r="B159" s="20" t="s">
        <v>137</v>
      </c>
      <c r="C159" s="22" t="s">
        <v>143</v>
      </c>
      <c r="D159" s="20" t="s">
        <v>583</v>
      </c>
      <c r="E159" s="20" t="s">
        <v>929</v>
      </c>
      <c r="F159" s="20" t="s">
        <v>329</v>
      </c>
    </row>
    <row r="160" spans="2:6" x14ac:dyDescent="0.25">
      <c r="B160" s="20" t="s">
        <v>137</v>
      </c>
      <c r="C160" s="22" t="s">
        <v>143</v>
      </c>
      <c r="D160" s="20" t="s">
        <v>583</v>
      </c>
      <c r="E160" s="20" t="s">
        <v>930</v>
      </c>
      <c r="F160" s="20" t="s">
        <v>329</v>
      </c>
    </row>
    <row r="161" spans="2:9" x14ac:dyDescent="0.25">
      <c r="B161" s="20" t="s">
        <v>137</v>
      </c>
      <c r="C161" s="22" t="s">
        <v>143</v>
      </c>
      <c r="D161" s="20" t="s">
        <v>583</v>
      </c>
      <c r="E161" s="20" t="s">
        <v>931</v>
      </c>
      <c r="F161" s="20" t="s">
        <v>330</v>
      </c>
    </row>
    <row r="162" spans="2:9" x14ac:dyDescent="0.25">
      <c r="B162" s="20" t="s">
        <v>137</v>
      </c>
      <c r="C162" s="22" t="s">
        <v>143</v>
      </c>
      <c r="D162" s="20" t="s">
        <v>583</v>
      </c>
      <c r="E162" s="20" t="s">
        <v>932</v>
      </c>
      <c r="F162" s="20" t="s">
        <v>330</v>
      </c>
    </row>
    <row r="163" spans="2:9" x14ac:dyDescent="0.25">
      <c r="B163" s="20" t="s">
        <v>137</v>
      </c>
      <c r="C163" s="22" t="s">
        <v>143</v>
      </c>
      <c r="D163" s="20" t="s">
        <v>583</v>
      </c>
      <c r="E163" s="20" t="s">
        <v>933</v>
      </c>
      <c r="F163" s="20" t="s">
        <v>330</v>
      </c>
    </row>
    <row r="164" spans="2:9" x14ac:dyDescent="0.25">
      <c r="B164" s="20" t="s">
        <v>137</v>
      </c>
      <c r="C164" s="22" t="s">
        <v>143</v>
      </c>
      <c r="D164" s="20" t="s">
        <v>583</v>
      </c>
      <c r="E164" s="20" t="s">
        <v>934</v>
      </c>
      <c r="F164" s="20" t="s">
        <v>330</v>
      </c>
    </row>
    <row r="165" spans="2:9" x14ac:dyDescent="0.25">
      <c r="B165" s="20" t="s">
        <v>137</v>
      </c>
      <c r="C165" s="22" t="s">
        <v>143</v>
      </c>
      <c r="D165" s="20" t="s">
        <v>583</v>
      </c>
      <c r="E165" s="20" t="s">
        <v>935</v>
      </c>
      <c r="F165" s="20" t="s">
        <v>330</v>
      </c>
    </row>
    <row r="166" spans="2:9" x14ac:dyDescent="0.25">
      <c r="B166" s="20" t="s">
        <v>137</v>
      </c>
      <c r="C166" s="22" t="s">
        <v>143</v>
      </c>
      <c r="D166" s="20" t="s">
        <v>583</v>
      </c>
      <c r="E166" s="20" t="s">
        <v>936</v>
      </c>
      <c r="F166" s="20" t="s">
        <v>330</v>
      </c>
    </row>
    <row r="167" spans="2:9" x14ac:dyDescent="0.25">
      <c r="B167" s="20" t="s">
        <v>137</v>
      </c>
      <c r="C167" s="22" t="s">
        <v>143</v>
      </c>
      <c r="D167" s="20" t="s">
        <v>583</v>
      </c>
      <c r="E167" s="20" t="s">
        <v>937</v>
      </c>
      <c r="F167" s="20" t="s">
        <v>330</v>
      </c>
    </row>
    <row r="168" spans="2:9" x14ac:dyDescent="0.25">
      <c r="B168" s="20" t="s">
        <v>137</v>
      </c>
      <c r="C168" s="22" t="s">
        <v>143</v>
      </c>
      <c r="D168" s="20" t="s">
        <v>583</v>
      </c>
      <c r="E168" s="20" t="s">
        <v>938</v>
      </c>
      <c r="F168" s="20" t="s">
        <v>56</v>
      </c>
    </row>
    <row r="169" spans="2:9" x14ac:dyDescent="0.25">
      <c r="B169" s="20" t="s">
        <v>137</v>
      </c>
      <c r="C169" s="22" t="s">
        <v>143</v>
      </c>
      <c r="D169" s="20" t="s">
        <v>583</v>
      </c>
      <c r="E169" s="20" t="s">
        <v>939</v>
      </c>
      <c r="F169" s="20" t="s">
        <v>56</v>
      </c>
    </row>
    <row r="170" spans="2:9" x14ac:dyDescent="0.25">
      <c r="B170" s="20" t="s">
        <v>137</v>
      </c>
      <c r="C170" s="22" t="s">
        <v>143</v>
      </c>
      <c r="D170" s="20" t="s">
        <v>583</v>
      </c>
      <c r="E170" s="20" t="s">
        <v>940</v>
      </c>
      <c r="F170" s="20" t="s">
        <v>56</v>
      </c>
    </row>
    <row r="171" spans="2:9" x14ac:dyDescent="0.25">
      <c r="B171" s="20" t="s">
        <v>137</v>
      </c>
      <c r="C171" s="22" t="s">
        <v>143</v>
      </c>
      <c r="D171" s="20" t="s">
        <v>583</v>
      </c>
      <c r="E171" s="20" t="s">
        <v>941</v>
      </c>
      <c r="F171" s="20" t="s">
        <v>56</v>
      </c>
    </row>
    <row r="172" spans="2:9" x14ac:dyDescent="0.25">
      <c r="B172" s="20" t="s">
        <v>137</v>
      </c>
      <c r="C172" s="22" t="s">
        <v>143</v>
      </c>
      <c r="D172" s="20" t="s">
        <v>583</v>
      </c>
      <c r="E172" s="20" t="s">
        <v>942</v>
      </c>
      <c r="F172" s="20" t="s">
        <v>56</v>
      </c>
    </row>
    <row r="173" spans="2:9" s="18" customFormat="1" x14ac:dyDescent="0.25">
      <c r="B173" s="20" t="s">
        <v>137</v>
      </c>
      <c r="C173" s="22" t="s">
        <v>143</v>
      </c>
      <c r="D173" s="20" t="s">
        <v>584</v>
      </c>
      <c r="E173" s="20" t="s">
        <v>943</v>
      </c>
      <c r="F173" s="20" t="s">
        <v>328</v>
      </c>
      <c r="H173"/>
      <c r="I173"/>
    </row>
    <row r="174" spans="2:9" s="18" customFormat="1" x14ac:dyDescent="0.25">
      <c r="B174" s="20" t="s">
        <v>137</v>
      </c>
      <c r="C174" s="22" t="s">
        <v>143</v>
      </c>
      <c r="D174" s="20" t="s">
        <v>584</v>
      </c>
      <c r="E174" s="20" t="s">
        <v>944</v>
      </c>
      <c r="F174" s="20" t="s">
        <v>328</v>
      </c>
      <c r="H174"/>
      <c r="I174"/>
    </row>
    <row r="175" spans="2:9" x14ac:dyDescent="0.25">
      <c r="B175" s="20" t="s">
        <v>137</v>
      </c>
      <c r="C175" s="22" t="s">
        <v>143</v>
      </c>
      <c r="D175" s="20" t="s">
        <v>584</v>
      </c>
      <c r="E175" s="20" t="s">
        <v>945</v>
      </c>
      <c r="F175" s="20" t="s">
        <v>330</v>
      </c>
    </row>
    <row r="176" spans="2:9" x14ac:dyDescent="0.25">
      <c r="B176" s="20" t="s">
        <v>137</v>
      </c>
      <c r="C176" s="22" t="s">
        <v>143</v>
      </c>
      <c r="D176" s="20" t="s">
        <v>584</v>
      </c>
      <c r="E176" s="20" t="s">
        <v>946</v>
      </c>
      <c r="F176" s="20" t="s">
        <v>330</v>
      </c>
    </row>
    <row r="177" spans="2:6" x14ac:dyDescent="0.25">
      <c r="B177" s="20" t="s">
        <v>137</v>
      </c>
      <c r="C177" s="22" t="s">
        <v>143</v>
      </c>
      <c r="D177" s="20" t="s">
        <v>584</v>
      </c>
      <c r="E177" s="20" t="s">
        <v>947</v>
      </c>
      <c r="F177" s="20" t="s">
        <v>330</v>
      </c>
    </row>
    <row r="178" spans="2:6" x14ac:dyDescent="0.25">
      <c r="B178" s="20" t="s">
        <v>137</v>
      </c>
      <c r="C178" s="22" t="s">
        <v>143</v>
      </c>
      <c r="D178" s="20" t="s">
        <v>584</v>
      </c>
      <c r="E178" s="20" t="s">
        <v>948</v>
      </c>
      <c r="F178" s="20" t="s">
        <v>56</v>
      </c>
    </row>
    <row r="179" spans="2:6" x14ac:dyDescent="0.25">
      <c r="B179" s="20" t="s">
        <v>137</v>
      </c>
      <c r="C179" s="22" t="s">
        <v>143</v>
      </c>
      <c r="D179" s="20" t="s">
        <v>584</v>
      </c>
      <c r="E179" s="20" t="s">
        <v>949</v>
      </c>
      <c r="F179" s="20" t="s">
        <v>56</v>
      </c>
    </row>
    <row r="180" spans="2:6" x14ac:dyDescent="0.25">
      <c r="B180" s="20" t="s">
        <v>137</v>
      </c>
      <c r="C180" s="22" t="s">
        <v>143</v>
      </c>
      <c r="D180" s="20" t="s">
        <v>584</v>
      </c>
      <c r="E180" s="20" t="s">
        <v>950</v>
      </c>
      <c r="F180" s="20" t="s">
        <v>56</v>
      </c>
    </row>
    <row r="181" spans="2:6" x14ac:dyDescent="0.25">
      <c r="B181" s="20" t="s">
        <v>137</v>
      </c>
      <c r="C181" s="22" t="s">
        <v>143</v>
      </c>
      <c r="D181" s="20" t="s">
        <v>584</v>
      </c>
      <c r="E181" s="20" t="s">
        <v>951</v>
      </c>
      <c r="F181" s="20" t="s">
        <v>56</v>
      </c>
    </row>
    <row r="182" spans="2:6" x14ac:dyDescent="0.25">
      <c r="B182" s="20" t="s">
        <v>137</v>
      </c>
      <c r="C182" s="22" t="s">
        <v>143</v>
      </c>
      <c r="D182" s="20" t="s">
        <v>584</v>
      </c>
      <c r="E182" s="20" t="s">
        <v>952</v>
      </c>
      <c r="F182" s="20" t="s">
        <v>56</v>
      </c>
    </row>
    <row r="183" spans="2:6" x14ac:dyDescent="0.25">
      <c r="B183" s="20" t="s">
        <v>138</v>
      </c>
      <c r="C183" s="21" t="s">
        <v>144</v>
      </c>
      <c r="D183" s="20" t="s">
        <v>585</v>
      </c>
      <c r="E183" s="20" t="s">
        <v>953</v>
      </c>
      <c r="F183" s="20" t="s">
        <v>378</v>
      </c>
    </row>
    <row r="184" spans="2:6" x14ac:dyDescent="0.25">
      <c r="B184" s="20" t="s">
        <v>138</v>
      </c>
      <c r="C184" s="21" t="s">
        <v>144</v>
      </c>
      <c r="D184" s="20" t="s">
        <v>585</v>
      </c>
      <c r="E184" s="20" t="s">
        <v>954</v>
      </c>
      <c r="F184" s="20" t="s">
        <v>378</v>
      </c>
    </row>
    <row r="185" spans="2:6" x14ac:dyDescent="0.25">
      <c r="B185" s="20" t="s">
        <v>138</v>
      </c>
      <c r="C185" s="21" t="s">
        <v>144</v>
      </c>
      <c r="D185" s="20" t="s">
        <v>585</v>
      </c>
      <c r="E185" s="20" t="s">
        <v>955</v>
      </c>
      <c r="F185" s="20" t="s">
        <v>378</v>
      </c>
    </row>
    <row r="186" spans="2:6" x14ac:dyDescent="0.25">
      <c r="B186" s="20" t="s">
        <v>138</v>
      </c>
      <c r="C186" s="21" t="s">
        <v>144</v>
      </c>
      <c r="D186" s="20" t="s">
        <v>585</v>
      </c>
      <c r="E186" s="20" t="s">
        <v>956</v>
      </c>
      <c r="F186" s="20" t="s">
        <v>378</v>
      </c>
    </row>
    <row r="187" spans="2:6" x14ac:dyDescent="0.25">
      <c r="B187" s="20" t="s">
        <v>138</v>
      </c>
      <c r="C187" s="21" t="s">
        <v>144</v>
      </c>
      <c r="D187" s="20" t="s">
        <v>585</v>
      </c>
      <c r="E187" s="20" t="s">
        <v>957</v>
      </c>
      <c r="F187" s="20" t="s">
        <v>378</v>
      </c>
    </row>
    <row r="188" spans="2:6" x14ac:dyDescent="0.25">
      <c r="B188" s="20" t="s">
        <v>138</v>
      </c>
      <c r="C188" s="21" t="s">
        <v>144</v>
      </c>
      <c r="D188" s="20" t="s">
        <v>585</v>
      </c>
      <c r="E188" s="20" t="s">
        <v>958</v>
      </c>
      <c r="F188" s="20" t="s">
        <v>378</v>
      </c>
    </row>
    <row r="189" spans="2:6" x14ac:dyDescent="0.25">
      <c r="B189" s="20" t="s">
        <v>138</v>
      </c>
      <c r="C189" s="21" t="s">
        <v>144</v>
      </c>
      <c r="D189" s="20" t="s">
        <v>585</v>
      </c>
      <c r="E189" s="20" t="s">
        <v>959</v>
      </c>
      <c r="F189" s="20" t="s">
        <v>56</v>
      </c>
    </row>
    <row r="190" spans="2:6" x14ac:dyDescent="0.25">
      <c r="B190" s="20" t="s">
        <v>138</v>
      </c>
      <c r="C190" s="21" t="s">
        <v>144</v>
      </c>
      <c r="D190" s="20" t="s">
        <v>585</v>
      </c>
      <c r="E190" s="20" t="s">
        <v>960</v>
      </c>
      <c r="F190" s="20" t="s">
        <v>56</v>
      </c>
    </row>
    <row r="191" spans="2:6" x14ac:dyDescent="0.25">
      <c r="B191" s="20" t="s">
        <v>138</v>
      </c>
      <c r="C191" s="21" t="s">
        <v>144</v>
      </c>
      <c r="D191" s="20" t="s">
        <v>585</v>
      </c>
      <c r="E191" s="20" t="s">
        <v>961</v>
      </c>
      <c r="F191" s="20" t="s">
        <v>56</v>
      </c>
    </row>
    <row r="192" spans="2:6" x14ac:dyDescent="0.25">
      <c r="B192" s="20" t="s">
        <v>138</v>
      </c>
      <c r="C192" s="21" t="s">
        <v>144</v>
      </c>
      <c r="D192" s="20" t="s">
        <v>585</v>
      </c>
      <c r="E192" s="20" t="s">
        <v>962</v>
      </c>
      <c r="F192" s="20" t="s">
        <v>56</v>
      </c>
    </row>
    <row r="193" spans="2:6" x14ac:dyDescent="0.25">
      <c r="B193" s="20" t="s">
        <v>138</v>
      </c>
      <c r="C193" s="21" t="s">
        <v>144</v>
      </c>
      <c r="D193" s="20" t="s">
        <v>585</v>
      </c>
      <c r="E193" s="20" t="s">
        <v>963</v>
      </c>
      <c r="F193" s="20" t="s">
        <v>56</v>
      </c>
    </row>
    <row r="194" spans="2:6" x14ac:dyDescent="0.25">
      <c r="B194" s="20" t="s">
        <v>138</v>
      </c>
      <c r="C194" s="21" t="s">
        <v>144</v>
      </c>
      <c r="D194" s="20" t="s">
        <v>585</v>
      </c>
      <c r="E194" s="20" t="s">
        <v>964</v>
      </c>
      <c r="F194" s="20" t="s">
        <v>56</v>
      </c>
    </row>
    <row r="195" spans="2:6" x14ac:dyDescent="0.25">
      <c r="B195" s="20" t="s">
        <v>138</v>
      </c>
      <c r="C195" s="21" t="s">
        <v>144</v>
      </c>
      <c r="D195" s="20" t="s">
        <v>586</v>
      </c>
      <c r="E195" s="20" t="s">
        <v>965</v>
      </c>
      <c r="F195" s="20" t="s">
        <v>378</v>
      </c>
    </row>
    <row r="196" spans="2:6" x14ac:dyDescent="0.25">
      <c r="B196" s="20" t="s">
        <v>138</v>
      </c>
      <c r="C196" s="21" t="s">
        <v>144</v>
      </c>
      <c r="D196" s="20" t="s">
        <v>586</v>
      </c>
      <c r="E196" s="20" t="s">
        <v>966</v>
      </c>
      <c r="F196" s="20" t="s">
        <v>378</v>
      </c>
    </row>
    <row r="197" spans="2:6" x14ac:dyDescent="0.25">
      <c r="B197" s="20" t="s">
        <v>138</v>
      </c>
      <c r="C197" s="21" t="s">
        <v>144</v>
      </c>
      <c r="D197" s="20" t="s">
        <v>586</v>
      </c>
      <c r="E197" s="20" t="s">
        <v>967</v>
      </c>
      <c r="F197" s="20" t="s">
        <v>378</v>
      </c>
    </row>
    <row r="198" spans="2:6" x14ac:dyDescent="0.25">
      <c r="B198" s="20" t="s">
        <v>138</v>
      </c>
      <c r="C198" s="21" t="s">
        <v>144</v>
      </c>
      <c r="D198" s="20" t="s">
        <v>586</v>
      </c>
      <c r="E198" s="20" t="s">
        <v>968</v>
      </c>
      <c r="F198" s="20" t="s">
        <v>378</v>
      </c>
    </row>
    <row r="199" spans="2:6" x14ac:dyDescent="0.25">
      <c r="B199" s="20" t="s">
        <v>138</v>
      </c>
      <c r="C199" s="21" t="s">
        <v>144</v>
      </c>
      <c r="D199" s="20" t="s">
        <v>586</v>
      </c>
      <c r="E199" s="20" t="s">
        <v>969</v>
      </c>
      <c r="F199" s="20" t="s">
        <v>378</v>
      </c>
    </row>
    <row r="200" spans="2:6" x14ac:dyDescent="0.25">
      <c r="B200" s="20" t="s">
        <v>138</v>
      </c>
      <c r="C200" s="21" t="s">
        <v>144</v>
      </c>
      <c r="D200" s="20" t="s">
        <v>586</v>
      </c>
      <c r="E200" s="20" t="s">
        <v>970</v>
      </c>
      <c r="F200" s="20" t="s">
        <v>56</v>
      </c>
    </row>
    <row r="201" spans="2:6" x14ac:dyDescent="0.25">
      <c r="B201" s="20" t="s">
        <v>138</v>
      </c>
      <c r="C201" s="21" t="s">
        <v>144</v>
      </c>
      <c r="D201" s="20" t="s">
        <v>586</v>
      </c>
      <c r="E201" s="20" t="s">
        <v>971</v>
      </c>
      <c r="F201" s="20" t="s">
        <v>56</v>
      </c>
    </row>
    <row r="202" spans="2:6" x14ac:dyDescent="0.25">
      <c r="B202" s="20" t="s">
        <v>138</v>
      </c>
      <c r="C202" s="21" t="s">
        <v>144</v>
      </c>
      <c r="D202" s="20" t="s">
        <v>586</v>
      </c>
      <c r="E202" s="20" t="s">
        <v>972</v>
      </c>
      <c r="F202" s="20" t="s">
        <v>56</v>
      </c>
    </row>
    <row r="203" spans="2:6" x14ac:dyDescent="0.25">
      <c r="B203" s="20" t="s">
        <v>138</v>
      </c>
      <c r="C203" s="21" t="s">
        <v>144</v>
      </c>
      <c r="D203" s="20" t="s">
        <v>586</v>
      </c>
      <c r="E203" s="20" t="s">
        <v>973</v>
      </c>
      <c r="F203" s="20" t="s">
        <v>56</v>
      </c>
    </row>
    <row r="204" spans="2:6" x14ac:dyDescent="0.25">
      <c r="B204" s="20" t="s">
        <v>138</v>
      </c>
      <c r="C204" s="21" t="s">
        <v>144</v>
      </c>
      <c r="D204" s="20" t="s">
        <v>586</v>
      </c>
      <c r="E204" s="20" t="s">
        <v>974</v>
      </c>
      <c r="F204" s="20" t="s">
        <v>56</v>
      </c>
    </row>
    <row r="205" spans="2:6" x14ac:dyDescent="0.25">
      <c r="B205" s="20" t="s">
        <v>138</v>
      </c>
      <c r="C205" s="21" t="s">
        <v>144</v>
      </c>
      <c r="D205" s="20" t="s">
        <v>586</v>
      </c>
      <c r="E205" s="20" t="s">
        <v>975</v>
      </c>
      <c r="F205" s="20" t="s">
        <v>56</v>
      </c>
    </row>
    <row r="206" spans="2:6" x14ac:dyDescent="0.25">
      <c r="B206" s="20" t="s">
        <v>138</v>
      </c>
      <c r="C206" s="21" t="s">
        <v>144</v>
      </c>
      <c r="D206" s="20" t="s">
        <v>586</v>
      </c>
      <c r="E206" s="20" t="s">
        <v>976</v>
      </c>
      <c r="F206" s="20" t="s">
        <v>56</v>
      </c>
    </row>
    <row r="207" spans="2:6" x14ac:dyDescent="0.25">
      <c r="B207" s="20" t="s">
        <v>138</v>
      </c>
      <c r="C207" s="21" t="s">
        <v>144</v>
      </c>
      <c r="D207" s="20" t="s">
        <v>586</v>
      </c>
      <c r="E207" s="20" t="s">
        <v>977</v>
      </c>
      <c r="F207" s="20" t="s">
        <v>56</v>
      </c>
    </row>
    <row r="208" spans="2:6" x14ac:dyDescent="0.25">
      <c r="B208" s="20" t="s">
        <v>138</v>
      </c>
      <c r="C208" s="21" t="s">
        <v>144</v>
      </c>
      <c r="D208" s="20" t="s">
        <v>587</v>
      </c>
      <c r="E208" s="20" t="s">
        <v>978</v>
      </c>
      <c r="F208" s="20" t="s">
        <v>397</v>
      </c>
    </row>
    <row r="209" spans="2:6" x14ac:dyDescent="0.25">
      <c r="B209" s="20" t="s">
        <v>138</v>
      </c>
      <c r="C209" s="21" t="s">
        <v>144</v>
      </c>
      <c r="D209" s="20" t="s">
        <v>587</v>
      </c>
      <c r="E209" s="20" t="s">
        <v>979</v>
      </c>
      <c r="F209" s="20" t="s">
        <v>397</v>
      </c>
    </row>
    <row r="210" spans="2:6" x14ac:dyDescent="0.25">
      <c r="B210" s="20" t="s">
        <v>138</v>
      </c>
      <c r="C210" s="21" t="s">
        <v>144</v>
      </c>
      <c r="D210" s="20" t="s">
        <v>587</v>
      </c>
      <c r="E210" s="20" t="s">
        <v>980</v>
      </c>
      <c r="F210" s="20" t="s">
        <v>56</v>
      </c>
    </row>
    <row r="211" spans="2:6" x14ac:dyDescent="0.25">
      <c r="B211" s="20" t="s">
        <v>138</v>
      </c>
      <c r="C211" s="21" t="s">
        <v>144</v>
      </c>
      <c r="D211" s="20" t="s">
        <v>587</v>
      </c>
      <c r="E211" s="20" t="s">
        <v>981</v>
      </c>
      <c r="F211" s="20" t="s">
        <v>56</v>
      </c>
    </row>
    <row r="212" spans="2:6" x14ac:dyDescent="0.25">
      <c r="B212" s="20" t="s">
        <v>138</v>
      </c>
      <c r="C212" s="21" t="s">
        <v>144</v>
      </c>
      <c r="D212" s="20" t="s">
        <v>587</v>
      </c>
      <c r="E212" s="20" t="s">
        <v>982</v>
      </c>
      <c r="F212" s="20" t="s">
        <v>56</v>
      </c>
    </row>
    <row r="213" spans="2:6" x14ac:dyDescent="0.25">
      <c r="B213" s="20" t="s">
        <v>138</v>
      </c>
      <c r="C213" s="21" t="s">
        <v>144</v>
      </c>
      <c r="D213" s="20" t="s">
        <v>587</v>
      </c>
      <c r="E213" s="20" t="s">
        <v>983</v>
      </c>
      <c r="F213" s="20" t="s">
        <v>56</v>
      </c>
    </row>
    <row r="214" spans="2:6" x14ac:dyDescent="0.25">
      <c r="B214" s="20" t="s">
        <v>138</v>
      </c>
      <c r="C214" s="21" t="s">
        <v>144</v>
      </c>
      <c r="D214" s="20" t="s">
        <v>587</v>
      </c>
      <c r="E214" s="20" t="s">
        <v>984</v>
      </c>
      <c r="F214" s="20" t="s">
        <v>56</v>
      </c>
    </row>
    <row r="215" spans="2:6" x14ac:dyDescent="0.25">
      <c r="B215" s="20" t="s">
        <v>138</v>
      </c>
      <c r="C215" s="21" t="s">
        <v>144</v>
      </c>
      <c r="D215" s="20" t="s">
        <v>587</v>
      </c>
      <c r="E215" s="20" t="s">
        <v>985</v>
      </c>
      <c r="F215" s="20" t="s">
        <v>56</v>
      </c>
    </row>
    <row r="216" spans="2:6" x14ac:dyDescent="0.25">
      <c r="B216" s="20" t="s">
        <v>138</v>
      </c>
      <c r="C216" s="21" t="s">
        <v>144</v>
      </c>
      <c r="D216" s="20" t="s">
        <v>587</v>
      </c>
      <c r="E216" s="20" t="s">
        <v>986</v>
      </c>
      <c r="F216" s="20" t="s">
        <v>56</v>
      </c>
    </row>
    <row r="217" spans="2:6" x14ac:dyDescent="0.25">
      <c r="B217" s="20" t="s">
        <v>138</v>
      </c>
      <c r="C217" s="21" t="s">
        <v>144</v>
      </c>
      <c r="D217" s="20" t="s">
        <v>587</v>
      </c>
      <c r="E217" s="20" t="s">
        <v>987</v>
      </c>
      <c r="F217" s="20" t="s">
        <v>56</v>
      </c>
    </row>
    <row r="218" spans="2:6" x14ac:dyDescent="0.25">
      <c r="B218" s="20" t="s">
        <v>138</v>
      </c>
      <c r="C218" s="21" t="s">
        <v>144</v>
      </c>
      <c r="D218" s="20" t="s">
        <v>587</v>
      </c>
      <c r="E218" s="20" t="s">
        <v>988</v>
      </c>
      <c r="F218" s="20" t="s">
        <v>56</v>
      </c>
    </row>
    <row r="219" spans="2:6" x14ac:dyDescent="0.25">
      <c r="B219" s="20" t="s">
        <v>138</v>
      </c>
      <c r="C219" s="21" t="s">
        <v>144</v>
      </c>
      <c r="D219" s="20" t="s">
        <v>587</v>
      </c>
      <c r="E219" s="20" t="s">
        <v>989</v>
      </c>
      <c r="F219" s="20" t="s">
        <v>56</v>
      </c>
    </row>
    <row r="220" spans="2:6" x14ac:dyDescent="0.25">
      <c r="B220" s="20" t="s">
        <v>138</v>
      </c>
      <c r="C220" s="21" t="s">
        <v>144</v>
      </c>
      <c r="D220" s="20" t="s">
        <v>588</v>
      </c>
      <c r="E220" s="20" t="s">
        <v>990</v>
      </c>
      <c r="F220" s="23" t="s">
        <v>403</v>
      </c>
    </row>
    <row r="221" spans="2:6" x14ac:dyDescent="0.25">
      <c r="B221" s="20" t="s">
        <v>138</v>
      </c>
      <c r="C221" s="21" t="s">
        <v>144</v>
      </c>
      <c r="D221" s="20" t="s">
        <v>588</v>
      </c>
      <c r="E221" s="20" t="s">
        <v>991</v>
      </c>
      <c r="F221" s="23" t="s">
        <v>403</v>
      </c>
    </row>
    <row r="222" spans="2:6" x14ac:dyDescent="0.25">
      <c r="B222" s="20" t="s">
        <v>138</v>
      </c>
      <c r="C222" s="21" t="s">
        <v>144</v>
      </c>
      <c r="D222" s="20" t="s">
        <v>588</v>
      </c>
      <c r="E222" s="20" t="s">
        <v>992</v>
      </c>
      <c r="F222" s="23" t="s">
        <v>403</v>
      </c>
    </row>
    <row r="223" spans="2:6" x14ac:dyDescent="0.25">
      <c r="B223" s="20" t="s">
        <v>138</v>
      </c>
      <c r="C223" s="21" t="s">
        <v>144</v>
      </c>
      <c r="D223" s="20" t="s">
        <v>588</v>
      </c>
      <c r="E223" s="20" t="s">
        <v>993</v>
      </c>
      <c r="F223" s="20" t="s">
        <v>56</v>
      </c>
    </row>
    <row r="224" spans="2:6" x14ac:dyDescent="0.25">
      <c r="B224" s="20" t="s">
        <v>138</v>
      </c>
      <c r="C224" s="21" t="s">
        <v>144</v>
      </c>
      <c r="D224" s="20" t="s">
        <v>588</v>
      </c>
      <c r="E224" s="20" t="s">
        <v>994</v>
      </c>
      <c r="F224" s="20" t="s">
        <v>56</v>
      </c>
    </row>
    <row r="225" spans="2:6" x14ac:dyDescent="0.25">
      <c r="B225" s="20" t="s">
        <v>138</v>
      </c>
      <c r="C225" s="21" t="s">
        <v>144</v>
      </c>
      <c r="D225" s="20" t="s">
        <v>588</v>
      </c>
      <c r="E225" s="20" t="s">
        <v>995</v>
      </c>
      <c r="F225" s="20" t="s">
        <v>56</v>
      </c>
    </row>
    <row r="226" spans="2:6" x14ac:dyDescent="0.25">
      <c r="B226" s="20" t="s">
        <v>138</v>
      </c>
      <c r="C226" s="21" t="s">
        <v>144</v>
      </c>
      <c r="D226" s="20" t="s">
        <v>588</v>
      </c>
      <c r="E226" s="20" t="s">
        <v>996</v>
      </c>
      <c r="F226" s="20" t="s">
        <v>56</v>
      </c>
    </row>
    <row r="227" spans="2:6" x14ac:dyDescent="0.25">
      <c r="B227" s="20" t="s">
        <v>138</v>
      </c>
      <c r="C227" s="21" t="s">
        <v>144</v>
      </c>
      <c r="D227" s="20" t="s">
        <v>588</v>
      </c>
      <c r="E227" s="20" t="s">
        <v>997</v>
      </c>
      <c r="F227" s="20" t="s">
        <v>56</v>
      </c>
    </row>
    <row r="228" spans="2:6" x14ac:dyDescent="0.25">
      <c r="B228" s="20" t="s">
        <v>138</v>
      </c>
      <c r="C228" s="21" t="s">
        <v>144</v>
      </c>
      <c r="D228" s="20" t="s">
        <v>588</v>
      </c>
      <c r="E228" s="20" t="s">
        <v>998</v>
      </c>
      <c r="F228" s="20" t="s">
        <v>56</v>
      </c>
    </row>
    <row r="229" spans="2:6" x14ac:dyDescent="0.25">
      <c r="B229" s="20" t="s">
        <v>138</v>
      </c>
      <c r="C229" s="21" t="s">
        <v>144</v>
      </c>
      <c r="D229" s="20" t="s">
        <v>588</v>
      </c>
      <c r="E229" s="20" t="s">
        <v>999</v>
      </c>
      <c r="F229" s="20" t="s">
        <v>56</v>
      </c>
    </row>
    <row r="230" spans="2:6" x14ac:dyDescent="0.25">
      <c r="B230" s="20" t="s">
        <v>138</v>
      </c>
      <c r="C230" s="21" t="s">
        <v>144</v>
      </c>
      <c r="D230" s="20" t="s">
        <v>589</v>
      </c>
      <c r="E230" s="20" t="s">
        <v>1000</v>
      </c>
      <c r="F230" s="20" t="s">
        <v>415</v>
      </c>
    </row>
    <row r="231" spans="2:6" x14ac:dyDescent="0.25">
      <c r="B231" s="20" t="s">
        <v>138</v>
      </c>
      <c r="C231" s="21" t="s">
        <v>144</v>
      </c>
      <c r="D231" s="20" t="s">
        <v>589</v>
      </c>
      <c r="E231" s="20" t="s">
        <v>1001</v>
      </c>
      <c r="F231" s="20" t="s">
        <v>415</v>
      </c>
    </row>
    <row r="232" spans="2:6" x14ac:dyDescent="0.25">
      <c r="B232" s="20" t="s">
        <v>138</v>
      </c>
      <c r="C232" s="21" t="s">
        <v>144</v>
      </c>
      <c r="D232" s="20" t="s">
        <v>589</v>
      </c>
      <c r="E232" s="20" t="s">
        <v>1002</v>
      </c>
      <c r="F232" s="20" t="s">
        <v>415</v>
      </c>
    </row>
    <row r="233" spans="2:6" x14ac:dyDescent="0.25">
      <c r="B233" s="20" t="s">
        <v>138</v>
      </c>
      <c r="C233" s="21" t="s">
        <v>144</v>
      </c>
      <c r="D233" s="20" t="s">
        <v>589</v>
      </c>
      <c r="E233" s="20" t="s">
        <v>1003</v>
      </c>
      <c r="F233" s="20" t="s">
        <v>415</v>
      </c>
    </row>
    <row r="234" spans="2:6" x14ac:dyDescent="0.25">
      <c r="B234" s="20" t="s">
        <v>138</v>
      </c>
      <c r="C234" s="21" t="s">
        <v>144</v>
      </c>
      <c r="D234" s="20" t="s">
        <v>589</v>
      </c>
      <c r="E234" s="20" t="s">
        <v>1004</v>
      </c>
      <c r="F234" s="20" t="s">
        <v>415</v>
      </c>
    </row>
    <row r="235" spans="2:6" x14ac:dyDescent="0.25">
      <c r="B235" s="20" t="s">
        <v>138</v>
      </c>
      <c r="C235" s="21" t="s">
        <v>144</v>
      </c>
      <c r="D235" s="20" t="s">
        <v>589</v>
      </c>
      <c r="E235" s="20" t="s">
        <v>1005</v>
      </c>
      <c r="F235" s="20" t="s">
        <v>56</v>
      </c>
    </row>
    <row r="236" spans="2:6" x14ac:dyDescent="0.25">
      <c r="B236" s="20" t="s">
        <v>138</v>
      </c>
      <c r="C236" s="21" t="s">
        <v>144</v>
      </c>
      <c r="D236" s="20" t="s">
        <v>589</v>
      </c>
      <c r="E236" s="20" t="s">
        <v>1006</v>
      </c>
      <c r="F236" s="20" t="s">
        <v>56</v>
      </c>
    </row>
    <row r="237" spans="2:6" x14ac:dyDescent="0.25">
      <c r="B237" s="20" t="s">
        <v>138</v>
      </c>
      <c r="C237" s="21" t="s">
        <v>144</v>
      </c>
      <c r="D237" s="20" t="s">
        <v>589</v>
      </c>
      <c r="E237" s="20" t="s">
        <v>1007</v>
      </c>
      <c r="F237" s="20" t="s">
        <v>56</v>
      </c>
    </row>
    <row r="238" spans="2:6" x14ac:dyDescent="0.25">
      <c r="B238" s="20" t="s">
        <v>138</v>
      </c>
      <c r="C238" s="21" t="s">
        <v>144</v>
      </c>
      <c r="D238" s="20" t="s">
        <v>589</v>
      </c>
      <c r="E238" s="20" t="s">
        <v>1008</v>
      </c>
      <c r="F238" s="20" t="s">
        <v>56</v>
      </c>
    </row>
    <row r="239" spans="2:6" x14ac:dyDescent="0.25">
      <c r="B239" s="20" t="s">
        <v>138</v>
      </c>
      <c r="C239" s="21" t="s">
        <v>144</v>
      </c>
      <c r="D239" s="20" t="s">
        <v>589</v>
      </c>
      <c r="E239" s="20" t="s">
        <v>1009</v>
      </c>
      <c r="F239" s="20" t="s">
        <v>56</v>
      </c>
    </row>
    <row r="240" spans="2:6" x14ac:dyDescent="0.25">
      <c r="B240" s="20" t="s">
        <v>138</v>
      </c>
      <c r="C240" s="21" t="s">
        <v>144</v>
      </c>
      <c r="D240" s="20" t="s">
        <v>589</v>
      </c>
      <c r="E240" s="20" t="s">
        <v>1010</v>
      </c>
      <c r="F240" s="20" t="s">
        <v>56</v>
      </c>
    </row>
    <row r="241" spans="2:9" x14ac:dyDescent="0.25">
      <c r="B241" s="20" t="s">
        <v>138</v>
      </c>
      <c r="C241" s="21" t="s">
        <v>144</v>
      </c>
      <c r="D241" s="20" t="s">
        <v>589</v>
      </c>
      <c r="E241" s="20" t="s">
        <v>1011</v>
      </c>
      <c r="F241" s="20" t="s">
        <v>56</v>
      </c>
    </row>
    <row r="242" spans="2:9" x14ac:dyDescent="0.25">
      <c r="B242" s="20" t="s">
        <v>138</v>
      </c>
      <c r="C242" s="21" t="s">
        <v>144</v>
      </c>
      <c r="D242" s="20" t="s">
        <v>589</v>
      </c>
      <c r="E242" s="20" t="s">
        <v>1012</v>
      </c>
      <c r="F242" s="20" t="s">
        <v>56</v>
      </c>
    </row>
    <row r="243" spans="2:9" x14ac:dyDescent="0.25">
      <c r="B243" s="20" t="s">
        <v>138</v>
      </c>
      <c r="C243" s="21" t="s">
        <v>144</v>
      </c>
      <c r="D243" s="20" t="s">
        <v>590</v>
      </c>
      <c r="E243" s="20" t="s">
        <v>1013</v>
      </c>
      <c r="F243" s="20" t="s">
        <v>415</v>
      </c>
    </row>
    <row r="244" spans="2:9" x14ac:dyDescent="0.25">
      <c r="B244" s="20" t="s">
        <v>138</v>
      </c>
      <c r="C244" s="21" t="s">
        <v>144</v>
      </c>
      <c r="D244" s="20" t="s">
        <v>590</v>
      </c>
      <c r="E244" s="20" t="s">
        <v>1014</v>
      </c>
      <c r="F244" s="20" t="s">
        <v>415</v>
      </c>
    </row>
    <row r="245" spans="2:9" x14ac:dyDescent="0.25">
      <c r="B245" s="20" t="s">
        <v>138</v>
      </c>
      <c r="C245" s="21" t="s">
        <v>144</v>
      </c>
      <c r="D245" s="20" t="s">
        <v>590</v>
      </c>
      <c r="E245" s="20" t="s">
        <v>1015</v>
      </c>
      <c r="F245" s="20" t="s">
        <v>415</v>
      </c>
    </row>
    <row r="246" spans="2:9" x14ac:dyDescent="0.25">
      <c r="B246" s="20" t="s">
        <v>138</v>
      </c>
      <c r="C246" s="21" t="s">
        <v>144</v>
      </c>
      <c r="D246" s="20" t="s">
        <v>590</v>
      </c>
      <c r="E246" s="20" t="s">
        <v>1016</v>
      </c>
      <c r="F246" s="20" t="s">
        <v>415</v>
      </c>
    </row>
    <row r="247" spans="2:9" x14ac:dyDescent="0.25">
      <c r="B247" s="20" t="s">
        <v>138</v>
      </c>
      <c r="C247" s="21" t="s">
        <v>144</v>
      </c>
      <c r="D247" s="20" t="s">
        <v>590</v>
      </c>
      <c r="E247" s="20" t="s">
        <v>1017</v>
      </c>
      <c r="F247" s="20" t="s">
        <v>415</v>
      </c>
    </row>
    <row r="248" spans="2:9" x14ac:dyDescent="0.25">
      <c r="B248" s="20" t="s">
        <v>138</v>
      </c>
      <c r="C248" s="21" t="s">
        <v>144</v>
      </c>
      <c r="D248" s="20" t="s">
        <v>590</v>
      </c>
      <c r="E248" s="20" t="s">
        <v>1018</v>
      </c>
      <c r="F248" s="20" t="s">
        <v>56</v>
      </c>
    </row>
    <row r="249" spans="2:9" x14ac:dyDescent="0.25">
      <c r="B249" s="20" t="s">
        <v>138</v>
      </c>
      <c r="C249" s="21" t="s">
        <v>144</v>
      </c>
      <c r="D249" s="20" t="s">
        <v>590</v>
      </c>
      <c r="E249" s="20" t="s">
        <v>1019</v>
      </c>
      <c r="F249" s="20" t="s">
        <v>56</v>
      </c>
    </row>
    <row r="250" spans="2:9" x14ac:dyDescent="0.25">
      <c r="B250" s="20" t="s">
        <v>138</v>
      </c>
      <c r="C250" s="21" t="s">
        <v>144</v>
      </c>
      <c r="D250" s="20" t="s">
        <v>590</v>
      </c>
      <c r="E250" s="20" t="s">
        <v>1020</v>
      </c>
      <c r="F250" s="20" t="s">
        <v>56</v>
      </c>
    </row>
    <row r="251" spans="2:9" x14ac:dyDescent="0.25">
      <c r="B251" s="20" t="s">
        <v>138</v>
      </c>
      <c r="C251" s="21" t="s">
        <v>144</v>
      </c>
      <c r="D251" s="20" t="s">
        <v>590</v>
      </c>
      <c r="E251" s="20" t="s">
        <v>1021</v>
      </c>
      <c r="F251" s="20" t="s">
        <v>56</v>
      </c>
    </row>
    <row r="252" spans="2:9" x14ac:dyDescent="0.25">
      <c r="B252" s="20" t="s">
        <v>138</v>
      </c>
      <c r="C252" s="21" t="s">
        <v>144</v>
      </c>
      <c r="D252" s="20" t="s">
        <v>590</v>
      </c>
      <c r="E252" s="20" t="s">
        <v>1022</v>
      </c>
      <c r="F252" s="20" t="s">
        <v>56</v>
      </c>
    </row>
    <row r="253" spans="2:9" s="18" customFormat="1" x14ac:dyDescent="0.25">
      <c r="B253" s="20" t="s">
        <v>138</v>
      </c>
      <c r="C253" s="21" t="s">
        <v>144</v>
      </c>
      <c r="D253" s="20" t="s">
        <v>591</v>
      </c>
      <c r="E253" s="20" t="s">
        <v>1023</v>
      </c>
      <c r="F253" s="20" t="s">
        <v>56</v>
      </c>
      <c r="H253"/>
      <c r="I253"/>
    </row>
    <row r="254" spans="2:9" x14ac:dyDescent="0.25">
      <c r="B254" s="20" t="s">
        <v>138</v>
      </c>
      <c r="C254" s="21" t="s">
        <v>145</v>
      </c>
      <c r="D254" s="20" t="s">
        <v>592</v>
      </c>
      <c r="E254" s="20" t="s">
        <v>1024</v>
      </c>
      <c r="F254" s="20" t="s">
        <v>436</v>
      </c>
    </row>
    <row r="255" spans="2:9" x14ac:dyDescent="0.25">
      <c r="B255" s="20" t="s">
        <v>138</v>
      </c>
      <c r="C255" s="21" t="s">
        <v>145</v>
      </c>
      <c r="D255" s="20" t="s">
        <v>592</v>
      </c>
      <c r="E255" s="20" t="s">
        <v>1025</v>
      </c>
      <c r="F255" s="20" t="s">
        <v>436</v>
      </c>
    </row>
    <row r="256" spans="2:9" x14ac:dyDescent="0.25">
      <c r="B256" s="20" t="s">
        <v>138</v>
      </c>
      <c r="C256" s="21" t="s">
        <v>145</v>
      </c>
      <c r="D256" s="20" t="s">
        <v>592</v>
      </c>
      <c r="E256" s="20" t="s">
        <v>1026</v>
      </c>
      <c r="F256" s="20" t="s">
        <v>436</v>
      </c>
    </row>
    <row r="257" spans="2:6" x14ac:dyDescent="0.25">
      <c r="B257" s="20" t="s">
        <v>138</v>
      </c>
      <c r="C257" s="21" t="s">
        <v>145</v>
      </c>
      <c r="D257" s="20" t="s">
        <v>592</v>
      </c>
      <c r="E257" s="20" t="s">
        <v>1027</v>
      </c>
      <c r="F257" s="20" t="s">
        <v>436</v>
      </c>
    </row>
    <row r="258" spans="2:6" x14ac:dyDescent="0.25">
      <c r="B258" s="20" t="s">
        <v>138</v>
      </c>
      <c r="C258" s="21" t="s">
        <v>145</v>
      </c>
      <c r="D258" s="20" t="s">
        <v>592</v>
      </c>
      <c r="E258" s="20" t="s">
        <v>1028</v>
      </c>
      <c r="F258" s="20" t="s">
        <v>436</v>
      </c>
    </row>
    <row r="259" spans="2:6" x14ac:dyDescent="0.25">
      <c r="B259" s="20" t="s">
        <v>138</v>
      </c>
      <c r="C259" s="21" t="s">
        <v>145</v>
      </c>
      <c r="D259" s="20" t="s">
        <v>592</v>
      </c>
      <c r="E259" s="20" t="s">
        <v>1029</v>
      </c>
      <c r="F259" s="20" t="s">
        <v>436</v>
      </c>
    </row>
    <row r="260" spans="2:6" x14ac:dyDescent="0.25">
      <c r="B260" s="20" t="s">
        <v>138</v>
      </c>
      <c r="C260" s="21" t="s">
        <v>145</v>
      </c>
      <c r="D260" s="20" t="s">
        <v>592</v>
      </c>
      <c r="E260" s="20" t="s">
        <v>1030</v>
      </c>
      <c r="F260" s="20" t="s">
        <v>56</v>
      </c>
    </row>
    <row r="261" spans="2:6" x14ac:dyDescent="0.25">
      <c r="B261" s="20" t="s">
        <v>138</v>
      </c>
      <c r="C261" s="21" t="s">
        <v>145</v>
      </c>
      <c r="D261" s="20" t="s">
        <v>592</v>
      </c>
      <c r="E261" s="20" t="s">
        <v>1031</v>
      </c>
      <c r="F261" s="20" t="s">
        <v>56</v>
      </c>
    </row>
    <row r="262" spans="2:6" x14ac:dyDescent="0.25">
      <c r="B262" s="20" t="s">
        <v>138</v>
      </c>
      <c r="C262" s="21" t="s">
        <v>145</v>
      </c>
      <c r="D262" s="20" t="s">
        <v>592</v>
      </c>
      <c r="E262" s="20" t="s">
        <v>1032</v>
      </c>
      <c r="F262" s="20" t="s">
        <v>56</v>
      </c>
    </row>
    <row r="263" spans="2:6" x14ac:dyDescent="0.25">
      <c r="B263" s="20" t="s">
        <v>138</v>
      </c>
      <c r="C263" s="21" t="s">
        <v>145</v>
      </c>
      <c r="D263" s="20" t="s">
        <v>592</v>
      </c>
      <c r="E263" s="20" t="s">
        <v>1033</v>
      </c>
      <c r="F263" s="20" t="s">
        <v>56</v>
      </c>
    </row>
    <row r="264" spans="2:6" x14ac:dyDescent="0.25">
      <c r="B264" s="20" t="s">
        <v>138</v>
      </c>
      <c r="C264" s="21" t="s">
        <v>145</v>
      </c>
      <c r="D264" s="20" t="s">
        <v>592</v>
      </c>
      <c r="E264" s="20" t="s">
        <v>1034</v>
      </c>
      <c r="F264" s="20" t="s">
        <v>56</v>
      </c>
    </row>
    <row r="265" spans="2:6" x14ac:dyDescent="0.25">
      <c r="B265" s="20" t="s">
        <v>138</v>
      </c>
      <c r="C265" s="21" t="s">
        <v>145</v>
      </c>
      <c r="D265" s="20" t="s">
        <v>592</v>
      </c>
      <c r="E265" s="20" t="s">
        <v>1035</v>
      </c>
      <c r="F265" s="20" t="s">
        <v>56</v>
      </c>
    </row>
    <row r="266" spans="2:6" x14ac:dyDescent="0.25">
      <c r="B266" s="20" t="s">
        <v>138</v>
      </c>
      <c r="C266" s="21" t="s">
        <v>145</v>
      </c>
      <c r="D266" s="20" t="s">
        <v>592</v>
      </c>
      <c r="E266" s="20" t="s">
        <v>1036</v>
      </c>
      <c r="F266" s="20" t="s">
        <v>56</v>
      </c>
    </row>
    <row r="267" spans="2:6" x14ac:dyDescent="0.25">
      <c r="B267" s="20" t="s">
        <v>138</v>
      </c>
      <c r="C267" s="21" t="s">
        <v>145</v>
      </c>
      <c r="D267" s="20" t="s">
        <v>592</v>
      </c>
      <c r="E267" s="20" t="s">
        <v>1037</v>
      </c>
      <c r="F267" s="20" t="s">
        <v>56</v>
      </c>
    </row>
    <row r="268" spans="2:6" x14ac:dyDescent="0.25">
      <c r="B268" s="20" t="s">
        <v>138</v>
      </c>
      <c r="C268" s="21" t="s">
        <v>145</v>
      </c>
      <c r="D268" s="20" t="s">
        <v>592</v>
      </c>
      <c r="E268" s="20" t="s">
        <v>1038</v>
      </c>
      <c r="F268" s="20" t="s">
        <v>56</v>
      </c>
    </row>
    <row r="269" spans="2:6" x14ac:dyDescent="0.25">
      <c r="B269" s="20" t="s">
        <v>138</v>
      </c>
      <c r="C269" s="21" t="s">
        <v>145</v>
      </c>
      <c r="D269" s="20" t="s">
        <v>592</v>
      </c>
      <c r="E269" s="20" t="s">
        <v>1039</v>
      </c>
      <c r="F269" s="20" t="s">
        <v>56</v>
      </c>
    </row>
    <row r="270" spans="2:6" x14ac:dyDescent="0.25">
      <c r="B270" s="20" t="s">
        <v>138</v>
      </c>
      <c r="C270" s="21" t="s">
        <v>145</v>
      </c>
      <c r="D270" s="20" t="s">
        <v>592</v>
      </c>
      <c r="E270" s="20" t="s">
        <v>1040</v>
      </c>
      <c r="F270" s="20" t="s">
        <v>56</v>
      </c>
    </row>
    <row r="271" spans="2:6" x14ac:dyDescent="0.25">
      <c r="B271" s="20" t="s">
        <v>138</v>
      </c>
      <c r="C271" s="21" t="s">
        <v>145</v>
      </c>
      <c r="D271" s="20" t="s">
        <v>592</v>
      </c>
      <c r="E271" s="20" t="s">
        <v>1041</v>
      </c>
      <c r="F271" s="20" t="s">
        <v>56</v>
      </c>
    </row>
    <row r="272" spans="2:6" x14ac:dyDescent="0.25">
      <c r="B272" s="20" t="s">
        <v>138</v>
      </c>
      <c r="C272" s="21" t="s">
        <v>145</v>
      </c>
      <c r="D272" s="20" t="s">
        <v>593</v>
      </c>
      <c r="E272" s="20" t="s">
        <v>1042</v>
      </c>
      <c r="F272" s="20" t="s">
        <v>436</v>
      </c>
    </row>
    <row r="273" spans="2:6" x14ac:dyDescent="0.25">
      <c r="B273" s="20" t="s">
        <v>138</v>
      </c>
      <c r="C273" s="21" t="s">
        <v>145</v>
      </c>
      <c r="D273" s="20" t="s">
        <v>593</v>
      </c>
      <c r="E273" s="20" t="s">
        <v>1043</v>
      </c>
      <c r="F273" s="20" t="s">
        <v>436</v>
      </c>
    </row>
    <row r="274" spans="2:6" x14ac:dyDescent="0.25">
      <c r="B274" s="20" t="s">
        <v>138</v>
      </c>
      <c r="C274" s="21" t="s">
        <v>145</v>
      </c>
      <c r="D274" s="20" t="s">
        <v>593</v>
      </c>
      <c r="E274" s="20" t="s">
        <v>1044</v>
      </c>
      <c r="F274" s="20" t="s">
        <v>436</v>
      </c>
    </row>
    <row r="275" spans="2:6" x14ac:dyDescent="0.25">
      <c r="B275" s="20" t="s">
        <v>138</v>
      </c>
      <c r="C275" s="21" t="s">
        <v>145</v>
      </c>
      <c r="D275" s="20" t="s">
        <v>593</v>
      </c>
      <c r="E275" s="20" t="s">
        <v>1045</v>
      </c>
      <c r="F275" s="20" t="s">
        <v>436</v>
      </c>
    </row>
    <row r="276" spans="2:6" x14ac:dyDescent="0.25">
      <c r="B276" s="20" t="s">
        <v>138</v>
      </c>
      <c r="C276" s="21" t="s">
        <v>145</v>
      </c>
      <c r="D276" s="20" t="s">
        <v>593</v>
      </c>
      <c r="E276" s="20" t="s">
        <v>1046</v>
      </c>
      <c r="F276" s="20" t="s">
        <v>436</v>
      </c>
    </row>
    <row r="277" spans="2:6" x14ac:dyDescent="0.25">
      <c r="B277" s="20" t="s">
        <v>138</v>
      </c>
      <c r="C277" s="21" t="s">
        <v>145</v>
      </c>
      <c r="D277" s="20" t="s">
        <v>593</v>
      </c>
      <c r="E277" s="20" t="s">
        <v>1047</v>
      </c>
      <c r="F277" s="20" t="s">
        <v>56</v>
      </c>
    </row>
    <row r="278" spans="2:6" x14ac:dyDescent="0.25">
      <c r="B278" s="20" t="s">
        <v>138</v>
      </c>
      <c r="C278" s="21" t="s">
        <v>145</v>
      </c>
      <c r="D278" s="20" t="s">
        <v>593</v>
      </c>
      <c r="E278" s="20" t="s">
        <v>1048</v>
      </c>
      <c r="F278" s="20" t="s">
        <v>56</v>
      </c>
    </row>
    <row r="279" spans="2:6" x14ac:dyDescent="0.25">
      <c r="B279" s="20" t="s">
        <v>138</v>
      </c>
      <c r="C279" s="21" t="s">
        <v>145</v>
      </c>
      <c r="D279" s="20" t="s">
        <v>593</v>
      </c>
      <c r="E279" s="20" t="s">
        <v>1049</v>
      </c>
      <c r="F279" s="20" t="s">
        <v>56</v>
      </c>
    </row>
    <row r="280" spans="2:6" x14ac:dyDescent="0.25">
      <c r="B280" s="20" t="s">
        <v>138</v>
      </c>
      <c r="C280" s="21" t="s">
        <v>145</v>
      </c>
      <c r="D280" s="20" t="s">
        <v>593</v>
      </c>
      <c r="E280" s="20" t="s">
        <v>1050</v>
      </c>
      <c r="F280" s="20" t="s">
        <v>56</v>
      </c>
    </row>
    <row r="281" spans="2:6" x14ac:dyDescent="0.25">
      <c r="B281" s="20" t="s">
        <v>138</v>
      </c>
      <c r="C281" s="21" t="s">
        <v>145</v>
      </c>
      <c r="D281" s="20" t="s">
        <v>593</v>
      </c>
      <c r="E281" s="20" t="s">
        <v>1051</v>
      </c>
      <c r="F281" s="20" t="s">
        <v>56</v>
      </c>
    </row>
    <row r="282" spans="2:6" x14ac:dyDescent="0.25">
      <c r="B282" s="20" t="s">
        <v>138</v>
      </c>
      <c r="C282" s="21" t="s">
        <v>145</v>
      </c>
      <c r="D282" s="20" t="s">
        <v>593</v>
      </c>
      <c r="E282" s="20" t="s">
        <v>1052</v>
      </c>
      <c r="F282" s="20" t="s">
        <v>56</v>
      </c>
    </row>
    <row r="283" spans="2:6" x14ac:dyDescent="0.25">
      <c r="B283" s="20" t="s">
        <v>138</v>
      </c>
      <c r="C283" s="21" t="s">
        <v>145</v>
      </c>
      <c r="D283" s="20" t="s">
        <v>593</v>
      </c>
      <c r="E283" s="20" t="s">
        <v>1053</v>
      </c>
      <c r="F283" s="20" t="s">
        <v>56</v>
      </c>
    </row>
    <row r="284" spans="2:6" x14ac:dyDescent="0.25">
      <c r="B284" s="20" t="s">
        <v>138</v>
      </c>
      <c r="C284" s="21" t="s">
        <v>145</v>
      </c>
      <c r="D284" s="20" t="s">
        <v>593</v>
      </c>
      <c r="E284" s="20" t="s">
        <v>1054</v>
      </c>
      <c r="F284" s="20" t="s">
        <v>56</v>
      </c>
    </row>
    <row r="285" spans="2:6" x14ac:dyDescent="0.25">
      <c r="B285" s="20" t="s">
        <v>138</v>
      </c>
      <c r="C285" s="21" t="s">
        <v>145</v>
      </c>
      <c r="D285" s="20" t="s">
        <v>593</v>
      </c>
      <c r="E285" s="20" t="s">
        <v>1055</v>
      </c>
      <c r="F285" s="20" t="s">
        <v>56</v>
      </c>
    </row>
    <row r="286" spans="2:6" x14ac:dyDescent="0.25">
      <c r="B286" s="20" t="s">
        <v>138</v>
      </c>
      <c r="C286" s="21" t="s">
        <v>145</v>
      </c>
      <c r="D286" s="20" t="s">
        <v>593</v>
      </c>
      <c r="E286" s="20" t="s">
        <v>1056</v>
      </c>
      <c r="F286" s="20" t="s">
        <v>56</v>
      </c>
    </row>
    <row r="287" spans="2:6" x14ac:dyDescent="0.25">
      <c r="B287" s="20" t="s">
        <v>138</v>
      </c>
      <c r="C287" s="21" t="s">
        <v>145</v>
      </c>
      <c r="D287" s="20" t="s">
        <v>593</v>
      </c>
      <c r="E287" s="20" t="s">
        <v>912</v>
      </c>
      <c r="F287" s="20" t="s">
        <v>56</v>
      </c>
    </row>
    <row r="288" spans="2:6" x14ac:dyDescent="0.25">
      <c r="B288" s="20" t="s">
        <v>138</v>
      </c>
      <c r="C288" s="21" t="s">
        <v>145</v>
      </c>
      <c r="D288" s="20" t="s">
        <v>594</v>
      </c>
      <c r="E288" s="20" t="s">
        <v>1057</v>
      </c>
      <c r="F288" s="20" t="s">
        <v>436</v>
      </c>
    </row>
    <row r="289" spans="2:6" x14ac:dyDescent="0.25">
      <c r="B289" s="20" t="s">
        <v>138</v>
      </c>
      <c r="C289" s="21" t="s">
        <v>145</v>
      </c>
      <c r="D289" s="20" t="s">
        <v>594</v>
      </c>
      <c r="E289" s="20" t="s">
        <v>1058</v>
      </c>
      <c r="F289" s="20" t="s">
        <v>436</v>
      </c>
    </row>
    <row r="290" spans="2:6" x14ac:dyDescent="0.25">
      <c r="B290" s="20" t="s">
        <v>138</v>
      </c>
      <c r="C290" s="21" t="s">
        <v>145</v>
      </c>
      <c r="D290" s="20" t="s">
        <v>594</v>
      </c>
      <c r="E290" s="20" t="s">
        <v>1059</v>
      </c>
      <c r="F290" s="20" t="s">
        <v>436</v>
      </c>
    </row>
    <row r="291" spans="2:6" x14ac:dyDescent="0.25">
      <c r="B291" s="20" t="s">
        <v>138</v>
      </c>
      <c r="C291" s="21" t="s">
        <v>145</v>
      </c>
      <c r="D291" s="20" t="s">
        <v>594</v>
      </c>
      <c r="E291" s="20" t="s">
        <v>1060</v>
      </c>
      <c r="F291" s="20" t="s">
        <v>436</v>
      </c>
    </row>
    <row r="292" spans="2:6" x14ac:dyDescent="0.25">
      <c r="B292" s="20" t="s">
        <v>138</v>
      </c>
      <c r="C292" s="21" t="s">
        <v>145</v>
      </c>
      <c r="D292" s="20" t="s">
        <v>594</v>
      </c>
      <c r="E292" s="20" t="s">
        <v>1061</v>
      </c>
      <c r="F292" s="20" t="s">
        <v>436</v>
      </c>
    </row>
    <row r="293" spans="2:6" x14ac:dyDescent="0.25">
      <c r="B293" s="20" t="s">
        <v>138</v>
      </c>
      <c r="C293" s="21" t="s">
        <v>145</v>
      </c>
      <c r="D293" s="20" t="s">
        <v>594</v>
      </c>
      <c r="E293" s="20" t="s">
        <v>1062</v>
      </c>
      <c r="F293" s="20" t="s">
        <v>436</v>
      </c>
    </row>
    <row r="294" spans="2:6" x14ac:dyDescent="0.25">
      <c r="B294" s="20" t="s">
        <v>138</v>
      </c>
      <c r="C294" s="21" t="s">
        <v>145</v>
      </c>
      <c r="D294" s="20" t="s">
        <v>594</v>
      </c>
      <c r="E294" s="20" t="s">
        <v>1063</v>
      </c>
      <c r="F294" s="20" t="s">
        <v>436</v>
      </c>
    </row>
    <row r="295" spans="2:6" x14ac:dyDescent="0.25">
      <c r="B295" s="20" t="s">
        <v>138</v>
      </c>
      <c r="C295" s="21" t="s">
        <v>145</v>
      </c>
      <c r="D295" s="20" t="s">
        <v>594</v>
      </c>
      <c r="E295" s="20" t="s">
        <v>1064</v>
      </c>
      <c r="F295" s="20" t="s">
        <v>436</v>
      </c>
    </row>
    <row r="296" spans="2:6" x14ac:dyDescent="0.25">
      <c r="B296" s="20" t="s">
        <v>138</v>
      </c>
      <c r="C296" s="21" t="s">
        <v>145</v>
      </c>
      <c r="D296" s="20" t="s">
        <v>594</v>
      </c>
      <c r="E296" s="20" t="s">
        <v>1065</v>
      </c>
      <c r="F296" s="20" t="s">
        <v>436</v>
      </c>
    </row>
    <row r="297" spans="2:6" x14ac:dyDescent="0.25">
      <c r="B297" s="20" t="s">
        <v>138</v>
      </c>
      <c r="C297" s="21" t="s">
        <v>145</v>
      </c>
      <c r="D297" s="20" t="s">
        <v>594</v>
      </c>
      <c r="E297" s="20" t="s">
        <v>1066</v>
      </c>
      <c r="F297" s="20" t="s">
        <v>56</v>
      </c>
    </row>
    <row r="298" spans="2:6" x14ac:dyDescent="0.25">
      <c r="B298" s="20" t="s">
        <v>138</v>
      </c>
      <c r="C298" s="21" t="s">
        <v>145</v>
      </c>
      <c r="D298" s="20" t="s">
        <v>594</v>
      </c>
      <c r="E298" s="20" t="s">
        <v>1067</v>
      </c>
      <c r="F298" s="20" t="s">
        <v>56</v>
      </c>
    </row>
    <row r="299" spans="2:6" x14ac:dyDescent="0.25">
      <c r="B299" s="20" t="s">
        <v>138</v>
      </c>
      <c r="C299" s="21" t="s">
        <v>145</v>
      </c>
      <c r="D299" s="20" t="s">
        <v>594</v>
      </c>
      <c r="E299" s="20" t="s">
        <v>1068</v>
      </c>
      <c r="F299" s="20" t="s">
        <v>56</v>
      </c>
    </row>
    <row r="300" spans="2:6" x14ac:dyDescent="0.25">
      <c r="B300" s="20" t="s">
        <v>138</v>
      </c>
      <c r="C300" s="21" t="s">
        <v>145</v>
      </c>
      <c r="D300" s="20" t="s">
        <v>594</v>
      </c>
      <c r="E300" s="20" t="s">
        <v>1069</v>
      </c>
      <c r="F300" s="20" t="s">
        <v>56</v>
      </c>
    </row>
    <row r="301" spans="2:6" x14ac:dyDescent="0.25">
      <c r="B301" s="20" t="s">
        <v>138</v>
      </c>
      <c r="C301" s="21" t="s">
        <v>145</v>
      </c>
      <c r="D301" s="20" t="s">
        <v>594</v>
      </c>
      <c r="E301" s="20" t="s">
        <v>1070</v>
      </c>
      <c r="F301" s="20" t="s">
        <v>56</v>
      </c>
    </row>
    <row r="302" spans="2:6" x14ac:dyDescent="0.25">
      <c r="B302" s="20" t="s">
        <v>138</v>
      </c>
      <c r="C302" s="21" t="s">
        <v>145</v>
      </c>
      <c r="D302" s="20" t="s">
        <v>594</v>
      </c>
      <c r="E302" s="20" t="s">
        <v>1071</v>
      </c>
      <c r="F302" s="20" t="s">
        <v>56</v>
      </c>
    </row>
    <row r="303" spans="2:6" x14ac:dyDescent="0.25">
      <c r="B303" s="20" t="s">
        <v>138</v>
      </c>
      <c r="C303" s="21" t="s">
        <v>145</v>
      </c>
      <c r="D303" s="20" t="s">
        <v>594</v>
      </c>
      <c r="E303" s="20" t="s">
        <v>1072</v>
      </c>
      <c r="F303" s="20" t="s">
        <v>56</v>
      </c>
    </row>
    <row r="304" spans="2:6" x14ac:dyDescent="0.25">
      <c r="B304" s="20" t="s">
        <v>138</v>
      </c>
      <c r="C304" s="21" t="s">
        <v>145</v>
      </c>
      <c r="D304" s="20" t="s">
        <v>594</v>
      </c>
      <c r="E304" s="20" t="s">
        <v>1073</v>
      </c>
      <c r="F304" s="20" t="s">
        <v>56</v>
      </c>
    </row>
    <row r="305" spans="2:6" x14ac:dyDescent="0.25">
      <c r="B305" s="20" t="s">
        <v>138</v>
      </c>
      <c r="C305" s="21" t="s">
        <v>145</v>
      </c>
      <c r="D305" s="20" t="s">
        <v>594</v>
      </c>
      <c r="E305" s="20" t="s">
        <v>1074</v>
      </c>
      <c r="F305" s="20" t="s">
        <v>56</v>
      </c>
    </row>
    <row r="306" spans="2:6" x14ac:dyDescent="0.25">
      <c r="B306" s="20" t="s">
        <v>138</v>
      </c>
      <c r="C306" s="21" t="s">
        <v>145</v>
      </c>
      <c r="D306" s="20" t="s">
        <v>594</v>
      </c>
      <c r="E306" s="20" t="s">
        <v>1075</v>
      </c>
      <c r="F306" s="20" t="s">
        <v>56</v>
      </c>
    </row>
    <row r="307" spans="2:6" x14ac:dyDescent="0.25">
      <c r="B307" s="20" t="s">
        <v>138</v>
      </c>
      <c r="C307" s="21" t="s">
        <v>145</v>
      </c>
      <c r="D307" s="20" t="s">
        <v>594</v>
      </c>
      <c r="E307" s="20" t="s">
        <v>1076</v>
      </c>
      <c r="F307" s="20" t="s">
        <v>56</v>
      </c>
    </row>
    <row r="308" spans="2:6" x14ac:dyDescent="0.25">
      <c r="B308" s="20" t="s">
        <v>138</v>
      </c>
      <c r="C308" s="21" t="s">
        <v>145</v>
      </c>
      <c r="D308" s="20" t="s">
        <v>595</v>
      </c>
      <c r="E308" s="20" t="s">
        <v>1077</v>
      </c>
      <c r="F308" s="20" t="s">
        <v>436</v>
      </c>
    </row>
    <row r="309" spans="2:6" x14ac:dyDescent="0.25">
      <c r="B309" s="20" t="s">
        <v>138</v>
      </c>
      <c r="C309" s="21" t="s">
        <v>145</v>
      </c>
      <c r="D309" s="20" t="s">
        <v>595</v>
      </c>
      <c r="E309" s="20" t="s">
        <v>1078</v>
      </c>
      <c r="F309" s="20" t="s">
        <v>468</v>
      </c>
    </row>
    <row r="310" spans="2:6" x14ac:dyDescent="0.25">
      <c r="B310" s="20" t="s">
        <v>138</v>
      </c>
      <c r="C310" s="21" t="s">
        <v>145</v>
      </c>
      <c r="D310" s="20" t="s">
        <v>595</v>
      </c>
      <c r="E310" s="20" t="s">
        <v>1079</v>
      </c>
      <c r="F310" s="20" t="s">
        <v>468</v>
      </c>
    </row>
    <row r="311" spans="2:6" x14ac:dyDescent="0.25">
      <c r="B311" s="20" t="s">
        <v>138</v>
      </c>
      <c r="C311" s="21" t="s">
        <v>145</v>
      </c>
      <c r="D311" s="20" t="s">
        <v>595</v>
      </c>
      <c r="E311" s="20" t="s">
        <v>1080</v>
      </c>
      <c r="F311" s="20" t="s">
        <v>468</v>
      </c>
    </row>
    <row r="312" spans="2:6" x14ac:dyDescent="0.25">
      <c r="B312" s="20" t="s">
        <v>138</v>
      </c>
      <c r="C312" s="21" t="s">
        <v>145</v>
      </c>
      <c r="D312" s="20" t="s">
        <v>595</v>
      </c>
      <c r="E312" s="20" t="s">
        <v>1081</v>
      </c>
      <c r="F312" s="20" t="s">
        <v>468</v>
      </c>
    </row>
    <row r="313" spans="2:6" x14ac:dyDescent="0.25">
      <c r="B313" s="20" t="s">
        <v>138</v>
      </c>
      <c r="C313" s="21" t="s">
        <v>145</v>
      </c>
      <c r="D313" s="20" t="s">
        <v>595</v>
      </c>
      <c r="E313" s="20" t="s">
        <v>1082</v>
      </c>
      <c r="F313" s="20" t="s">
        <v>469</v>
      </c>
    </row>
    <row r="314" spans="2:6" x14ac:dyDescent="0.25">
      <c r="B314" s="20" t="s">
        <v>138</v>
      </c>
      <c r="C314" s="21" t="s">
        <v>145</v>
      </c>
      <c r="D314" s="20" t="s">
        <v>595</v>
      </c>
      <c r="E314" s="20" t="s">
        <v>1083</v>
      </c>
      <c r="F314" s="20" t="s">
        <v>56</v>
      </c>
    </row>
    <row r="315" spans="2:6" x14ac:dyDescent="0.25">
      <c r="B315" s="20" t="s">
        <v>138</v>
      </c>
      <c r="C315" s="21" t="s">
        <v>145</v>
      </c>
      <c r="D315" s="20" t="s">
        <v>595</v>
      </c>
      <c r="E315" s="20" t="s">
        <v>1084</v>
      </c>
      <c r="F315" s="20" t="s">
        <v>56</v>
      </c>
    </row>
    <row r="316" spans="2:6" x14ac:dyDescent="0.25">
      <c r="B316" s="20" t="s">
        <v>138</v>
      </c>
      <c r="C316" s="21" t="s">
        <v>145</v>
      </c>
      <c r="D316" s="20" t="s">
        <v>595</v>
      </c>
      <c r="E316" s="20" t="s">
        <v>1085</v>
      </c>
      <c r="F316" s="20" t="s">
        <v>56</v>
      </c>
    </row>
    <row r="317" spans="2:6" x14ac:dyDescent="0.25">
      <c r="B317" s="20" t="s">
        <v>138</v>
      </c>
      <c r="C317" s="21" t="s">
        <v>145</v>
      </c>
      <c r="D317" s="20" t="s">
        <v>595</v>
      </c>
      <c r="E317" s="20" t="s">
        <v>1086</v>
      </c>
      <c r="F317" s="20" t="s">
        <v>56</v>
      </c>
    </row>
    <row r="318" spans="2:6" x14ac:dyDescent="0.25">
      <c r="B318" s="20" t="s">
        <v>138</v>
      </c>
      <c r="C318" s="21" t="s">
        <v>145</v>
      </c>
      <c r="D318" s="20" t="s">
        <v>595</v>
      </c>
      <c r="E318" s="20" t="s">
        <v>1087</v>
      </c>
      <c r="F318" s="20" t="s">
        <v>56</v>
      </c>
    </row>
    <row r="319" spans="2:6" x14ac:dyDescent="0.25">
      <c r="B319" s="20" t="s">
        <v>138</v>
      </c>
      <c r="C319" s="21" t="s">
        <v>145</v>
      </c>
      <c r="D319" s="20" t="s">
        <v>595</v>
      </c>
      <c r="E319" s="20" t="s">
        <v>1088</v>
      </c>
      <c r="F319" s="20" t="s">
        <v>56</v>
      </c>
    </row>
    <row r="320" spans="2:6" x14ac:dyDescent="0.25">
      <c r="B320" s="20" t="s">
        <v>138</v>
      </c>
      <c r="C320" s="21" t="s">
        <v>145</v>
      </c>
      <c r="D320" s="20" t="s">
        <v>596</v>
      </c>
      <c r="E320" s="20" t="s">
        <v>1089</v>
      </c>
      <c r="F320" s="20" t="s">
        <v>436</v>
      </c>
    </row>
    <row r="321" spans="2:6" x14ac:dyDescent="0.25">
      <c r="B321" s="20" t="s">
        <v>138</v>
      </c>
      <c r="C321" s="21" t="s">
        <v>145</v>
      </c>
      <c r="D321" s="20" t="s">
        <v>596</v>
      </c>
      <c r="E321" s="20" t="s">
        <v>1090</v>
      </c>
      <c r="F321" s="20" t="s">
        <v>436</v>
      </c>
    </row>
    <row r="322" spans="2:6" x14ac:dyDescent="0.25">
      <c r="B322" s="20" t="s">
        <v>138</v>
      </c>
      <c r="C322" s="21" t="s">
        <v>145</v>
      </c>
      <c r="D322" s="20" t="s">
        <v>596</v>
      </c>
      <c r="E322" s="20" t="s">
        <v>1091</v>
      </c>
      <c r="F322" s="20" t="s">
        <v>436</v>
      </c>
    </row>
    <row r="323" spans="2:6" x14ac:dyDescent="0.25">
      <c r="B323" s="20" t="s">
        <v>138</v>
      </c>
      <c r="C323" s="21" t="s">
        <v>145</v>
      </c>
      <c r="D323" s="20" t="s">
        <v>596</v>
      </c>
      <c r="E323" s="20" t="s">
        <v>1092</v>
      </c>
      <c r="F323" s="20" t="s">
        <v>436</v>
      </c>
    </row>
    <row r="324" spans="2:6" x14ac:dyDescent="0.25">
      <c r="B324" s="20" t="s">
        <v>138</v>
      </c>
      <c r="C324" s="21" t="s">
        <v>145</v>
      </c>
      <c r="D324" s="20" t="s">
        <v>596</v>
      </c>
      <c r="E324" s="20" t="s">
        <v>1093</v>
      </c>
      <c r="F324" s="20" t="s">
        <v>436</v>
      </c>
    </row>
    <row r="325" spans="2:6" x14ac:dyDescent="0.25">
      <c r="B325" s="20" t="s">
        <v>138</v>
      </c>
      <c r="C325" s="21" t="s">
        <v>145</v>
      </c>
      <c r="D325" s="20" t="s">
        <v>596</v>
      </c>
      <c r="E325" s="20" t="s">
        <v>1094</v>
      </c>
      <c r="F325" s="20" t="s">
        <v>436</v>
      </c>
    </row>
    <row r="326" spans="2:6" x14ac:dyDescent="0.25">
      <c r="B326" s="20" t="s">
        <v>138</v>
      </c>
      <c r="C326" s="21" t="s">
        <v>145</v>
      </c>
      <c r="D326" s="20" t="s">
        <v>596</v>
      </c>
      <c r="E326" s="20" t="s">
        <v>1095</v>
      </c>
      <c r="F326" s="20" t="s">
        <v>436</v>
      </c>
    </row>
    <row r="327" spans="2:6" x14ac:dyDescent="0.25">
      <c r="B327" s="20" t="s">
        <v>138</v>
      </c>
      <c r="C327" s="21" t="s">
        <v>145</v>
      </c>
      <c r="D327" s="20" t="s">
        <v>596</v>
      </c>
      <c r="E327" s="20" t="s">
        <v>1096</v>
      </c>
      <c r="F327" s="20" t="s">
        <v>436</v>
      </c>
    </row>
    <row r="328" spans="2:6" x14ac:dyDescent="0.25">
      <c r="B328" s="20" t="s">
        <v>138</v>
      </c>
      <c r="C328" s="21" t="s">
        <v>145</v>
      </c>
      <c r="D328" s="20" t="s">
        <v>596</v>
      </c>
      <c r="E328" s="20" t="s">
        <v>1097</v>
      </c>
      <c r="F328" s="20" t="s">
        <v>56</v>
      </c>
    </row>
    <row r="329" spans="2:6" x14ac:dyDescent="0.25">
      <c r="B329" s="20" t="s">
        <v>138</v>
      </c>
      <c r="C329" s="21" t="s">
        <v>145</v>
      </c>
      <c r="D329" s="20" t="s">
        <v>596</v>
      </c>
      <c r="E329" s="20" t="s">
        <v>1098</v>
      </c>
      <c r="F329" s="20" t="s">
        <v>56</v>
      </c>
    </row>
    <row r="330" spans="2:6" x14ac:dyDescent="0.25">
      <c r="B330" s="20" t="s">
        <v>138</v>
      </c>
      <c r="C330" s="21" t="s">
        <v>145</v>
      </c>
      <c r="D330" s="20" t="s">
        <v>596</v>
      </c>
      <c r="E330" s="20" t="s">
        <v>1099</v>
      </c>
      <c r="F330" s="20" t="s">
        <v>56</v>
      </c>
    </row>
    <row r="331" spans="2:6" x14ac:dyDescent="0.25">
      <c r="B331" s="20" t="s">
        <v>138</v>
      </c>
      <c r="C331" s="21" t="s">
        <v>145</v>
      </c>
      <c r="D331" s="20" t="s">
        <v>596</v>
      </c>
      <c r="E331" s="20" t="s">
        <v>1100</v>
      </c>
      <c r="F331" s="20" t="s">
        <v>56</v>
      </c>
    </row>
    <row r="332" spans="2:6" x14ac:dyDescent="0.25">
      <c r="B332" s="20" t="s">
        <v>138</v>
      </c>
      <c r="C332" s="21" t="s">
        <v>145</v>
      </c>
      <c r="D332" s="20" t="s">
        <v>596</v>
      </c>
      <c r="E332" s="20" t="s">
        <v>1101</v>
      </c>
      <c r="F332" s="20" t="s">
        <v>56</v>
      </c>
    </row>
    <row r="333" spans="2:6" x14ac:dyDescent="0.25">
      <c r="B333" s="20" t="s">
        <v>138</v>
      </c>
      <c r="C333" s="21" t="s">
        <v>145</v>
      </c>
      <c r="D333" s="20" t="s">
        <v>596</v>
      </c>
      <c r="E333" s="20" t="s">
        <v>1102</v>
      </c>
      <c r="F333" s="20" t="s">
        <v>56</v>
      </c>
    </row>
    <row r="334" spans="2:6" x14ac:dyDescent="0.25">
      <c r="B334" s="20" t="s">
        <v>138</v>
      </c>
      <c r="C334" s="21" t="s">
        <v>145</v>
      </c>
      <c r="D334" s="20" t="s">
        <v>596</v>
      </c>
      <c r="E334" s="20" t="s">
        <v>1103</v>
      </c>
      <c r="F334" s="20" t="s">
        <v>56</v>
      </c>
    </row>
    <row r="335" spans="2:6" x14ac:dyDescent="0.25">
      <c r="B335" s="20" t="s">
        <v>138</v>
      </c>
      <c r="C335" s="21" t="s">
        <v>145</v>
      </c>
      <c r="D335" s="20" t="s">
        <v>596</v>
      </c>
      <c r="E335" s="20" t="s">
        <v>1104</v>
      </c>
      <c r="F335" s="20" t="s">
        <v>56</v>
      </c>
    </row>
    <row r="336" spans="2:6" x14ac:dyDescent="0.25">
      <c r="B336" s="20" t="s">
        <v>138</v>
      </c>
      <c r="C336" s="21" t="s">
        <v>145</v>
      </c>
      <c r="D336" s="20" t="s">
        <v>596</v>
      </c>
      <c r="E336" s="20" t="s">
        <v>1105</v>
      </c>
      <c r="F336" s="20" t="s">
        <v>56</v>
      </c>
    </row>
    <row r="337" spans="2:6" x14ac:dyDescent="0.25">
      <c r="B337" s="20" t="s">
        <v>138</v>
      </c>
      <c r="C337" s="21" t="s">
        <v>145</v>
      </c>
      <c r="D337" s="20" t="s">
        <v>596</v>
      </c>
      <c r="E337" s="20" t="s">
        <v>1106</v>
      </c>
      <c r="F337" s="20" t="s">
        <v>56</v>
      </c>
    </row>
    <row r="338" spans="2:6" x14ac:dyDescent="0.25">
      <c r="B338" s="20" t="s">
        <v>138</v>
      </c>
      <c r="C338" s="21" t="s">
        <v>145</v>
      </c>
      <c r="D338" s="20" t="s">
        <v>596</v>
      </c>
      <c r="E338" s="20" t="s">
        <v>1107</v>
      </c>
      <c r="F338" s="20" t="s">
        <v>56</v>
      </c>
    </row>
    <row r="339" spans="2:6" x14ac:dyDescent="0.25">
      <c r="B339" s="20" t="s">
        <v>138</v>
      </c>
      <c r="C339" s="21" t="s">
        <v>145</v>
      </c>
      <c r="D339" s="20" t="s">
        <v>596</v>
      </c>
      <c r="E339" s="20" t="s">
        <v>1108</v>
      </c>
      <c r="F339" s="20" t="s">
        <v>56</v>
      </c>
    </row>
    <row r="340" spans="2:6" x14ac:dyDescent="0.25">
      <c r="B340" s="20" t="s">
        <v>138</v>
      </c>
      <c r="C340" s="21" t="s">
        <v>145</v>
      </c>
      <c r="D340" s="20" t="s">
        <v>596</v>
      </c>
      <c r="E340" s="20" t="s">
        <v>1109</v>
      </c>
      <c r="F340" s="20" t="s">
        <v>56</v>
      </c>
    </row>
    <row r="341" spans="2:6" x14ac:dyDescent="0.25">
      <c r="B341" s="20" t="s">
        <v>138</v>
      </c>
      <c r="C341" s="21" t="s">
        <v>145</v>
      </c>
      <c r="D341" s="20" t="s">
        <v>597</v>
      </c>
      <c r="E341" s="20" t="s">
        <v>1110</v>
      </c>
      <c r="F341" s="20" t="s">
        <v>436</v>
      </c>
    </row>
    <row r="342" spans="2:6" x14ac:dyDescent="0.25">
      <c r="B342" s="20" t="s">
        <v>138</v>
      </c>
      <c r="C342" s="21" t="s">
        <v>145</v>
      </c>
      <c r="D342" s="20" t="s">
        <v>597</v>
      </c>
      <c r="E342" s="20" t="s">
        <v>1111</v>
      </c>
      <c r="F342" s="20" t="s">
        <v>436</v>
      </c>
    </row>
    <row r="343" spans="2:6" x14ac:dyDescent="0.25">
      <c r="B343" s="20" t="s">
        <v>138</v>
      </c>
      <c r="C343" s="21" t="s">
        <v>145</v>
      </c>
      <c r="D343" s="20" t="s">
        <v>597</v>
      </c>
      <c r="E343" s="20" t="s">
        <v>1112</v>
      </c>
      <c r="F343" s="20" t="s">
        <v>436</v>
      </c>
    </row>
    <row r="344" spans="2:6" x14ac:dyDescent="0.25">
      <c r="B344" s="20" t="s">
        <v>138</v>
      </c>
      <c r="C344" s="21" t="s">
        <v>145</v>
      </c>
      <c r="D344" s="20" t="s">
        <v>597</v>
      </c>
      <c r="E344" s="20" t="s">
        <v>1113</v>
      </c>
      <c r="F344" s="20" t="s">
        <v>436</v>
      </c>
    </row>
    <row r="345" spans="2:6" x14ac:dyDescent="0.25">
      <c r="B345" s="20" t="s">
        <v>138</v>
      </c>
      <c r="C345" s="21" t="s">
        <v>145</v>
      </c>
      <c r="D345" s="20" t="s">
        <v>597</v>
      </c>
      <c r="E345" s="20" t="s">
        <v>1114</v>
      </c>
      <c r="F345" s="20" t="s">
        <v>56</v>
      </c>
    </row>
    <row r="346" spans="2:6" x14ac:dyDescent="0.25">
      <c r="B346" s="20" t="s">
        <v>138</v>
      </c>
      <c r="C346" s="21" t="s">
        <v>145</v>
      </c>
      <c r="D346" s="20" t="s">
        <v>597</v>
      </c>
      <c r="E346" s="20" t="s">
        <v>1115</v>
      </c>
      <c r="F346" s="20" t="s">
        <v>56</v>
      </c>
    </row>
    <row r="347" spans="2:6" x14ac:dyDescent="0.25">
      <c r="B347" s="20" t="s">
        <v>138</v>
      </c>
      <c r="C347" s="21" t="s">
        <v>145</v>
      </c>
      <c r="D347" s="20" t="s">
        <v>597</v>
      </c>
      <c r="E347" s="20" t="s">
        <v>1116</v>
      </c>
      <c r="F347" s="20" t="s">
        <v>56</v>
      </c>
    </row>
    <row r="348" spans="2:6" x14ac:dyDescent="0.25">
      <c r="B348" s="20" t="s">
        <v>138</v>
      </c>
      <c r="C348" s="21" t="s">
        <v>145</v>
      </c>
      <c r="D348" s="20" t="s">
        <v>597</v>
      </c>
      <c r="E348" s="20" t="s">
        <v>1117</v>
      </c>
      <c r="F348" s="20" t="s">
        <v>56</v>
      </c>
    </row>
    <row r="349" spans="2:6" x14ac:dyDescent="0.25">
      <c r="B349" s="20" t="s">
        <v>138</v>
      </c>
      <c r="C349" s="21" t="s">
        <v>145</v>
      </c>
      <c r="D349" s="20" t="s">
        <v>597</v>
      </c>
      <c r="E349" s="20" t="s">
        <v>1118</v>
      </c>
      <c r="F349" s="20" t="s">
        <v>56</v>
      </c>
    </row>
    <row r="350" spans="2:6" x14ac:dyDescent="0.25">
      <c r="B350" s="20" t="s">
        <v>138</v>
      </c>
      <c r="C350" s="21" t="s">
        <v>145</v>
      </c>
      <c r="D350" s="20" t="s">
        <v>597</v>
      </c>
      <c r="E350" s="20" t="s">
        <v>1119</v>
      </c>
      <c r="F350" s="20" t="s">
        <v>56</v>
      </c>
    </row>
    <row r="351" spans="2:6" x14ac:dyDescent="0.25">
      <c r="B351" s="20" t="s">
        <v>138</v>
      </c>
      <c r="C351" s="21" t="s">
        <v>145</v>
      </c>
      <c r="D351" s="20" t="s">
        <v>597</v>
      </c>
      <c r="E351" s="20" t="s">
        <v>1120</v>
      </c>
      <c r="F351" s="20" t="s">
        <v>56</v>
      </c>
    </row>
    <row r="352" spans="2:6" x14ac:dyDescent="0.25">
      <c r="B352" s="20" t="s">
        <v>138</v>
      </c>
      <c r="C352" s="21" t="s">
        <v>145</v>
      </c>
      <c r="D352" s="20" t="s">
        <v>597</v>
      </c>
      <c r="E352" s="20" t="s">
        <v>1121</v>
      </c>
      <c r="F352" s="20" t="s">
        <v>56</v>
      </c>
    </row>
    <row r="353" spans="2:6" x14ac:dyDescent="0.25">
      <c r="B353" s="20" t="s">
        <v>138</v>
      </c>
      <c r="C353" s="21" t="s">
        <v>145</v>
      </c>
      <c r="D353" s="20" t="s">
        <v>597</v>
      </c>
      <c r="E353" s="20" t="s">
        <v>1122</v>
      </c>
      <c r="F353" s="20" t="s">
        <v>56</v>
      </c>
    </row>
    <row r="354" spans="2:6" x14ac:dyDescent="0.25">
      <c r="B354" s="20" t="s">
        <v>138</v>
      </c>
      <c r="C354" s="21" t="s">
        <v>145</v>
      </c>
      <c r="D354" s="20" t="s">
        <v>597</v>
      </c>
      <c r="E354" s="20" t="s">
        <v>1123</v>
      </c>
      <c r="F354" s="20" t="s">
        <v>56</v>
      </c>
    </row>
    <row r="355" spans="2:6" x14ac:dyDescent="0.25">
      <c r="B355" s="20" t="s">
        <v>138</v>
      </c>
      <c r="C355" s="21" t="s">
        <v>145</v>
      </c>
      <c r="D355" s="20" t="s">
        <v>597</v>
      </c>
      <c r="E355" s="20" t="s">
        <v>1124</v>
      </c>
      <c r="F355" s="20" t="s">
        <v>56</v>
      </c>
    </row>
    <row r="356" spans="2:6" x14ac:dyDescent="0.25">
      <c r="B356" s="20" t="s">
        <v>138</v>
      </c>
      <c r="C356" s="21" t="s">
        <v>145</v>
      </c>
      <c r="D356" s="20" t="s">
        <v>597</v>
      </c>
      <c r="E356" s="20" t="s">
        <v>1125</v>
      </c>
      <c r="F356" s="20" t="s">
        <v>56</v>
      </c>
    </row>
    <row r="357" spans="2:6" x14ac:dyDescent="0.25">
      <c r="B357" s="20" t="s">
        <v>138</v>
      </c>
      <c r="C357" s="21" t="s">
        <v>145</v>
      </c>
      <c r="D357" s="20" t="s">
        <v>597</v>
      </c>
      <c r="E357" s="20" t="s">
        <v>1126</v>
      </c>
      <c r="F357" s="20" t="s">
        <v>56</v>
      </c>
    </row>
    <row r="358" spans="2:6" x14ac:dyDescent="0.25">
      <c r="B358" s="20" t="s">
        <v>138</v>
      </c>
      <c r="C358" s="21" t="s">
        <v>145</v>
      </c>
      <c r="D358" s="20" t="s">
        <v>597</v>
      </c>
      <c r="E358" s="20" t="s">
        <v>1127</v>
      </c>
      <c r="F358" s="20" t="s">
        <v>56</v>
      </c>
    </row>
    <row r="359" spans="2:6" x14ac:dyDescent="0.25">
      <c r="B359" s="20" t="s">
        <v>138</v>
      </c>
      <c r="C359" s="21" t="s">
        <v>145</v>
      </c>
      <c r="D359" s="20" t="s">
        <v>597</v>
      </c>
      <c r="E359" s="20" t="s">
        <v>1128</v>
      </c>
      <c r="F359" s="20" t="s">
        <v>56</v>
      </c>
    </row>
    <row r="360" spans="2:6" x14ac:dyDescent="0.25">
      <c r="B360" s="20" t="s">
        <v>138</v>
      </c>
      <c r="C360" s="21" t="s">
        <v>145</v>
      </c>
      <c r="D360" s="20" t="s">
        <v>598</v>
      </c>
      <c r="E360" s="20" t="s">
        <v>1129</v>
      </c>
      <c r="F360" s="20" t="s">
        <v>436</v>
      </c>
    </row>
    <row r="361" spans="2:6" x14ac:dyDescent="0.25">
      <c r="B361" s="20" t="s">
        <v>138</v>
      </c>
      <c r="C361" s="21" t="s">
        <v>145</v>
      </c>
      <c r="D361" s="20" t="s">
        <v>598</v>
      </c>
      <c r="E361" s="20" t="s">
        <v>1130</v>
      </c>
      <c r="F361" s="20" t="s">
        <v>436</v>
      </c>
    </row>
    <row r="362" spans="2:6" x14ac:dyDescent="0.25">
      <c r="B362" s="20" t="s">
        <v>138</v>
      </c>
      <c r="C362" s="21" t="s">
        <v>145</v>
      </c>
      <c r="D362" s="20" t="s">
        <v>598</v>
      </c>
      <c r="E362" s="20" t="s">
        <v>1131</v>
      </c>
      <c r="F362" s="20" t="s">
        <v>436</v>
      </c>
    </row>
    <row r="363" spans="2:6" x14ac:dyDescent="0.25">
      <c r="B363" s="20" t="s">
        <v>138</v>
      </c>
      <c r="C363" s="21" t="s">
        <v>145</v>
      </c>
      <c r="D363" s="20" t="s">
        <v>598</v>
      </c>
      <c r="E363" s="20" t="s">
        <v>1132</v>
      </c>
      <c r="F363" s="20" t="s">
        <v>56</v>
      </c>
    </row>
    <row r="364" spans="2:6" x14ac:dyDescent="0.25">
      <c r="B364" s="20" t="s">
        <v>138</v>
      </c>
      <c r="C364" s="21" t="s">
        <v>145</v>
      </c>
      <c r="D364" s="20" t="s">
        <v>598</v>
      </c>
      <c r="E364" s="20" t="s">
        <v>1133</v>
      </c>
      <c r="F364" s="20" t="s">
        <v>56</v>
      </c>
    </row>
    <row r="365" spans="2:6" x14ac:dyDescent="0.25">
      <c r="B365" s="20" t="s">
        <v>138</v>
      </c>
      <c r="C365" s="21" t="s">
        <v>145</v>
      </c>
      <c r="D365" s="20" t="s">
        <v>598</v>
      </c>
      <c r="E365" s="20" t="s">
        <v>1134</v>
      </c>
      <c r="F365" s="20" t="s">
        <v>56</v>
      </c>
    </row>
    <row r="366" spans="2:6" x14ac:dyDescent="0.25">
      <c r="B366" s="20" t="s">
        <v>138</v>
      </c>
      <c r="C366" s="21" t="s">
        <v>145</v>
      </c>
      <c r="D366" s="20" t="s">
        <v>598</v>
      </c>
      <c r="E366" s="20" t="s">
        <v>1135</v>
      </c>
      <c r="F366" s="20" t="s">
        <v>56</v>
      </c>
    </row>
    <row r="367" spans="2:6" x14ac:dyDescent="0.25">
      <c r="B367" s="20" t="s">
        <v>138</v>
      </c>
      <c r="C367" s="21" t="s">
        <v>145</v>
      </c>
      <c r="D367" s="20" t="s">
        <v>598</v>
      </c>
      <c r="E367" s="20" t="s">
        <v>1136</v>
      </c>
      <c r="F367" s="20" t="s">
        <v>56</v>
      </c>
    </row>
    <row r="368" spans="2:6" x14ac:dyDescent="0.25">
      <c r="B368" s="20" t="s">
        <v>138</v>
      </c>
      <c r="C368" s="21" t="s">
        <v>145</v>
      </c>
      <c r="D368" s="20" t="s">
        <v>598</v>
      </c>
      <c r="E368" s="20" t="s">
        <v>1137</v>
      </c>
      <c r="F368" s="20" t="s">
        <v>56</v>
      </c>
    </row>
    <row r="369" spans="2:6" x14ac:dyDescent="0.25">
      <c r="B369" s="20" t="s">
        <v>138</v>
      </c>
      <c r="C369" s="21" t="s">
        <v>145</v>
      </c>
      <c r="D369" s="20" t="s">
        <v>598</v>
      </c>
      <c r="E369" s="20" t="s">
        <v>1138</v>
      </c>
      <c r="F369" s="20" t="s">
        <v>56</v>
      </c>
    </row>
    <row r="370" spans="2:6" x14ac:dyDescent="0.25">
      <c r="B370" s="20" t="s">
        <v>138</v>
      </c>
      <c r="C370" s="21" t="s">
        <v>145</v>
      </c>
      <c r="D370" s="20" t="s">
        <v>598</v>
      </c>
      <c r="E370" s="20" t="s">
        <v>1139</v>
      </c>
      <c r="F370" s="20" t="s">
        <v>56</v>
      </c>
    </row>
    <row r="371" spans="2:6" x14ac:dyDescent="0.25">
      <c r="B371" s="20" t="s">
        <v>138</v>
      </c>
      <c r="C371" s="21" t="s">
        <v>145</v>
      </c>
      <c r="D371" s="20" t="s">
        <v>598</v>
      </c>
      <c r="E371" s="20" t="s">
        <v>1140</v>
      </c>
      <c r="F371" s="20" t="s">
        <v>56</v>
      </c>
    </row>
    <row r="372" spans="2:6" x14ac:dyDescent="0.25">
      <c r="B372" s="20" t="s">
        <v>138</v>
      </c>
      <c r="C372" s="21" t="s">
        <v>145</v>
      </c>
      <c r="D372" s="20" t="s">
        <v>598</v>
      </c>
      <c r="E372" s="20" t="s">
        <v>1141</v>
      </c>
      <c r="F372" s="20" t="s">
        <v>56</v>
      </c>
    </row>
    <row r="373" spans="2:6" x14ac:dyDescent="0.25">
      <c r="B373" s="20" t="s">
        <v>138</v>
      </c>
      <c r="C373" s="21" t="s">
        <v>145</v>
      </c>
      <c r="D373" s="20" t="s">
        <v>598</v>
      </c>
      <c r="E373" s="20" t="s">
        <v>1142</v>
      </c>
      <c r="F373" s="20" t="s">
        <v>56</v>
      </c>
    </row>
    <row r="374" spans="2:6" x14ac:dyDescent="0.25">
      <c r="B374" s="20" t="s">
        <v>138</v>
      </c>
      <c r="C374" s="21" t="s">
        <v>145</v>
      </c>
      <c r="D374" s="20" t="s">
        <v>598</v>
      </c>
      <c r="E374" s="20" t="s">
        <v>1143</v>
      </c>
      <c r="F374" s="20" t="s">
        <v>56</v>
      </c>
    </row>
    <row r="375" spans="2:6" x14ac:dyDescent="0.25">
      <c r="B375" s="20" t="s">
        <v>138</v>
      </c>
      <c r="C375" s="21" t="s">
        <v>145</v>
      </c>
      <c r="D375" s="20" t="s">
        <v>598</v>
      </c>
      <c r="E375" s="20" t="s">
        <v>1144</v>
      </c>
      <c r="F375" s="20" t="s">
        <v>56</v>
      </c>
    </row>
    <row r="376" spans="2:6" x14ac:dyDescent="0.25">
      <c r="B376" s="20" t="s">
        <v>138</v>
      </c>
      <c r="C376" s="21" t="s">
        <v>145</v>
      </c>
      <c r="D376" s="20" t="s">
        <v>598</v>
      </c>
      <c r="E376" s="20" t="s">
        <v>1145</v>
      </c>
      <c r="F376" s="20" t="s">
        <v>56</v>
      </c>
    </row>
    <row r="377" spans="2:6" x14ac:dyDescent="0.25">
      <c r="B377" s="20" t="s">
        <v>138</v>
      </c>
      <c r="C377" s="21" t="s">
        <v>145</v>
      </c>
      <c r="D377" s="20" t="s">
        <v>598</v>
      </c>
      <c r="E377" s="20" t="s">
        <v>1146</v>
      </c>
      <c r="F377" s="20" t="s">
        <v>56</v>
      </c>
    </row>
    <row r="378" spans="2:6" x14ac:dyDescent="0.25">
      <c r="B378" s="20" t="s">
        <v>138</v>
      </c>
      <c r="C378" s="21" t="s">
        <v>145</v>
      </c>
      <c r="D378" s="20" t="s">
        <v>599</v>
      </c>
      <c r="E378" s="20" t="s">
        <v>1147</v>
      </c>
      <c r="F378" s="20" t="s">
        <v>436</v>
      </c>
    </row>
    <row r="379" spans="2:6" x14ac:dyDescent="0.25">
      <c r="B379" s="20" t="s">
        <v>138</v>
      </c>
      <c r="C379" s="21" t="s">
        <v>145</v>
      </c>
      <c r="D379" s="20" t="s">
        <v>599</v>
      </c>
      <c r="E379" s="20" t="s">
        <v>1148</v>
      </c>
      <c r="F379" s="20" t="s">
        <v>436</v>
      </c>
    </row>
    <row r="380" spans="2:6" x14ac:dyDescent="0.25">
      <c r="B380" s="20" t="s">
        <v>138</v>
      </c>
      <c r="C380" s="21" t="s">
        <v>145</v>
      </c>
      <c r="D380" s="20" t="s">
        <v>599</v>
      </c>
      <c r="E380" s="20" t="s">
        <v>1149</v>
      </c>
      <c r="F380" s="20" t="s">
        <v>436</v>
      </c>
    </row>
    <row r="381" spans="2:6" x14ac:dyDescent="0.25">
      <c r="B381" s="20" t="s">
        <v>138</v>
      </c>
      <c r="C381" s="21" t="s">
        <v>145</v>
      </c>
      <c r="D381" s="20" t="s">
        <v>599</v>
      </c>
      <c r="E381" s="20" t="s">
        <v>1150</v>
      </c>
      <c r="F381" s="20" t="s">
        <v>436</v>
      </c>
    </row>
    <row r="382" spans="2:6" x14ac:dyDescent="0.25">
      <c r="B382" s="20" t="s">
        <v>138</v>
      </c>
      <c r="C382" s="21" t="s">
        <v>145</v>
      </c>
      <c r="D382" s="20" t="s">
        <v>599</v>
      </c>
      <c r="E382" s="20" t="s">
        <v>1151</v>
      </c>
      <c r="F382" s="20" t="s">
        <v>468</v>
      </c>
    </row>
    <row r="383" spans="2:6" x14ac:dyDescent="0.25">
      <c r="B383" s="20" t="s">
        <v>138</v>
      </c>
      <c r="C383" s="21" t="s">
        <v>145</v>
      </c>
      <c r="D383" s="20" t="s">
        <v>599</v>
      </c>
      <c r="E383" s="20" t="s">
        <v>1152</v>
      </c>
      <c r="F383" s="20" t="s">
        <v>468</v>
      </c>
    </row>
    <row r="384" spans="2:6" x14ac:dyDescent="0.25">
      <c r="B384" s="20" t="s">
        <v>138</v>
      </c>
      <c r="C384" s="21" t="s">
        <v>145</v>
      </c>
      <c r="D384" s="20" t="s">
        <v>599</v>
      </c>
      <c r="E384" s="20" t="s">
        <v>1153</v>
      </c>
      <c r="F384" s="20" t="s">
        <v>468</v>
      </c>
    </row>
    <row r="385" spans="2:6" x14ac:dyDescent="0.25">
      <c r="B385" s="20" t="s">
        <v>138</v>
      </c>
      <c r="C385" s="21" t="s">
        <v>145</v>
      </c>
      <c r="D385" s="20" t="s">
        <v>599</v>
      </c>
      <c r="E385" s="20" t="s">
        <v>1154</v>
      </c>
      <c r="F385" s="20" t="s">
        <v>468</v>
      </c>
    </row>
    <row r="386" spans="2:6" x14ac:dyDescent="0.25">
      <c r="B386" s="20" t="s">
        <v>138</v>
      </c>
      <c r="C386" s="21" t="s">
        <v>145</v>
      </c>
      <c r="D386" s="20" t="s">
        <v>599</v>
      </c>
      <c r="E386" s="20" t="s">
        <v>1155</v>
      </c>
      <c r="F386" s="20" t="s">
        <v>469</v>
      </c>
    </row>
    <row r="387" spans="2:6" x14ac:dyDescent="0.25">
      <c r="B387" s="20" t="s">
        <v>138</v>
      </c>
      <c r="C387" s="21" t="s">
        <v>145</v>
      </c>
      <c r="D387" s="20" t="s">
        <v>599</v>
      </c>
      <c r="E387" s="20" t="s">
        <v>1156</v>
      </c>
      <c r="F387" s="20" t="s">
        <v>469</v>
      </c>
    </row>
    <row r="388" spans="2:6" x14ac:dyDescent="0.25">
      <c r="B388" s="20" t="s">
        <v>138</v>
      </c>
      <c r="C388" s="21" t="s">
        <v>145</v>
      </c>
      <c r="D388" s="20" t="s">
        <v>599</v>
      </c>
      <c r="E388" s="20" t="s">
        <v>1157</v>
      </c>
      <c r="F388" s="20" t="s">
        <v>469</v>
      </c>
    </row>
    <row r="389" spans="2:6" x14ac:dyDescent="0.25">
      <c r="B389" s="20" t="s">
        <v>138</v>
      </c>
      <c r="C389" s="21" t="s">
        <v>145</v>
      </c>
      <c r="D389" s="20" t="s">
        <v>599</v>
      </c>
      <c r="E389" s="20" t="s">
        <v>1158</v>
      </c>
      <c r="F389" s="20" t="s">
        <v>469</v>
      </c>
    </row>
    <row r="390" spans="2:6" x14ac:dyDescent="0.25">
      <c r="B390" s="20" t="s">
        <v>138</v>
      </c>
      <c r="C390" s="21" t="s">
        <v>145</v>
      </c>
      <c r="D390" s="20" t="s">
        <v>599</v>
      </c>
      <c r="E390" s="20" t="s">
        <v>1159</v>
      </c>
      <c r="F390" s="20" t="s">
        <v>56</v>
      </c>
    </row>
    <row r="391" spans="2:6" x14ac:dyDescent="0.25">
      <c r="B391" s="20" t="s">
        <v>138</v>
      </c>
      <c r="C391" s="21" t="s">
        <v>145</v>
      </c>
      <c r="D391" s="20" t="s">
        <v>599</v>
      </c>
      <c r="E391" s="20" t="s">
        <v>1160</v>
      </c>
      <c r="F391" s="20" t="s">
        <v>56</v>
      </c>
    </row>
    <row r="392" spans="2:6" x14ac:dyDescent="0.25">
      <c r="B392" s="20" t="s">
        <v>138</v>
      </c>
      <c r="C392" s="21" t="s">
        <v>145</v>
      </c>
      <c r="D392" s="20" t="s">
        <v>599</v>
      </c>
      <c r="E392" s="20" t="s">
        <v>1161</v>
      </c>
      <c r="F392" s="20" t="s">
        <v>56</v>
      </c>
    </row>
    <row r="393" spans="2:6" x14ac:dyDescent="0.25">
      <c r="B393" s="20" t="s">
        <v>138</v>
      </c>
      <c r="C393" s="21" t="s">
        <v>145</v>
      </c>
      <c r="D393" s="20" t="s">
        <v>599</v>
      </c>
      <c r="E393" s="20" t="s">
        <v>1162</v>
      </c>
      <c r="F393" s="20" t="s">
        <v>56</v>
      </c>
    </row>
    <row r="394" spans="2:6" x14ac:dyDescent="0.25">
      <c r="B394" s="20" t="s">
        <v>138</v>
      </c>
      <c r="C394" s="21" t="s">
        <v>145</v>
      </c>
      <c r="D394" s="20" t="s">
        <v>599</v>
      </c>
      <c r="E394" s="20" t="s">
        <v>1163</v>
      </c>
      <c r="F394" s="20" t="s">
        <v>56</v>
      </c>
    </row>
    <row r="395" spans="2:6" x14ac:dyDescent="0.25">
      <c r="B395" s="20" t="s">
        <v>138</v>
      </c>
      <c r="C395" s="21" t="s">
        <v>145</v>
      </c>
      <c r="D395" s="20" t="s">
        <v>599</v>
      </c>
      <c r="E395" s="20" t="s">
        <v>1164</v>
      </c>
      <c r="F395" s="20" t="s">
        <v>56</v>
      </c>
    </row>
    <row r="396" spans="2:6" x14ac:dyDescent="0.25">
      <c r="B396" s="20" t="s">
        <v>138</v>
      </c>
      <c r="C396" s="21" t="s">
        <v>145</v>
      </c>
      <c r="D396" s="20" t="s">
        <v>599</v>
      </c>
      <c r="E396" s="20" t="s">
        <v>1165</v>
      </c>
      <c r="F396" s="20" t="s">
        <v>56</v>
      </c>
    </row>
    <row r="397" spans="2:6" x14ac:dyDescent="0.25">
      <c r="B397" s="20" t="s">
        <v>138</v>
      </c>
      <c r="C397" s="21" t="s">
        <v>145</v>
      </c>
      <c r="D397" s="20" t="s">
        <v>599</v>
      </c>
      <c r="E397" s="20" t="s">
        <v>1166</v>
      </c>
      <c r="F397" s="20" t="s">
        <v>56</v>
      </c>
    </row>
    <row r="398" spans="2:6" x14ac:dyDescent="0.25">
      <c r="B398" s="20" t="s">
        <v>138</v>
      </c>
      <c r="C398" s="21" t="s">
        <v>145</v>
      </c>
      <c r="D398" s="20" t="s">
        <v>599</v>
      </c>
      <c r="E398" s="20" t="s">
        <v>1167</v>
      </c>
      <c r="F398" s="20" t="s">
        <v>56</v>
      </c>
    </row>
    <row r="399" spans="2:6" x14ac:dyDescent="0.25">
      <c r="B399" s="20" t="s">
        <v>138</v>
      </c>
      <c r="C399" s="21" t="s">
        <v>145</v>
      </c>
      <c r="D399" s="20" t="s">
        <v>599</v>
      </c>
      <c r="E399" s="20" t="s">
        <v>1168</v>
      </c>
      <c r="F399" s="20" t="s">
        <v>56</v>
      </c>
    </row>
    <row r="400" spans="2:6" x14ac:dyDescent="0.25">
      <c r="B400" s="20" t="s">
        <v>138</v>
      </c>
      <c r="C400" s="21" t="s">
        <v>145</v>
      </c>
      <c r="D400" s="20" t="s">
        <v>599</v>
      </c>
      <c r="E400" s="20" t="s">
        <v>1169</v>
      </c>
      <c r="F400" s="20" t="s">
        <v>56</v>
      </c>
    </row>
    <row r="401" spans="2:6" x14ac:dyDescent="0.25">
      <c r="B401" s="20" t="s">
        <v>139</v>
      </c>
      <c r="C401" s="21" t="s">
        <v>146</v>
      </c>
      <c r="D401" s="20" t="s">
        <v>600</v>
      </c>
      <c r="E401" s="20" t="s">
        <v>1170</v>
      </c>
      <c r="F401" s="20" t="s">
        <v>524</v>
      </c>
    </row>
    <row r="402" spans="2:6" x14ac:dyDescent="0.25">
      <c r="B402" s="20" t="s">
        <v>139</v>
      </c>
      <c r="C402" s="21" t="s">
        <v>146</v>
      </c>
      <c r="D402" s="20" t="s">
        <v>600</v>
      </c>
      <c r="E402" s="20" t="s">
        <v>1171</v>
      </c>
      <c r="F402" s="20" t="s">
        <v>524</v>
      </c>
    </row>
    <row r="403" spans="2:6" x14ac:dyDescent="0.25">
      <c r="B403" s="20" t="s">
        <v>139</v>
      </c>
      <c r="C403" s="21" t="s">
        <v>146</v>
      </c>
      <c r="D403" s="20" t="s">
        <v>600</v>
      </c>
      <c r="E403" s="20" t="s">
        <v>1172</v>
      </c>
      <c r="F403" s="20" t="s">
        <v>524</v>
      </c>
    </row>
    <row r="404" spans="2:6" x14ac:dyDescent="0.25">
      <c r="B404" s="20" t="s">
        <v>139</v>
      </c>
      <c r="C404" s="21" t="s">
        <v>146</v>
      </c>
      <c r="D404" s="20" t="s">
        <v>600</v>
      </c>
      <c r="E404" s="20" t="s">
        <v>1173</v>
      </c>
      <c r="F404" s="20" t="s">
        <v>524</v>
      </c>
    </row>
    <row r="405" spans="2:6" x14ac:dyDescent="0.25">
      <c r="B405" s="20" t="s">
        <v>139</v>
      </c>
      <c r="C405" s="21" t="s">
        <v>146</v>
      </c>
      <c r="D405" s="20" t="s">
        <v>600</v>
      </c>
      <c r="E405" s="20" t="s">
        <v>1174</v>
      </c>
      <c r="F405" s="20" t="s">
        <v>524</v>
      </c>
    </row>
    <row r="406" spans="2:6" x14ac:dyDescent="0.25">
      <c r="B406" s="20" t="s">
        <v>139</v>
      </c>
      <c r="C406" s="21" t="s">
        <v>146</v>
      </c>
      <c r="D406" s="20" t="s">
        <v>600</v>
      </c>
      <c r="E406" s="20" t="s">
        <v>1175</v>
      </c>
      <c r="F406" s="20" t="s">
        <v>524</v>
      </c>
    </row>
    <row r="407" spans="2:6" x14ac:dyDescent="0.25">
      <c r="B407" s="20" t="s">
        <v>139</v>
      </c>
      <c r="C407" s="21" t="s">
        <v>146</v>
      </c>
      <c r="D407" s="20" t="s">
        <v>600</v>
      </c>
      <c r="E407" s="20" t="s">
        <v>1176</v>
      </c>
      <c r="F407" s="20" t="s">
        <v>524</v>
      </c>
    </row>
    <row r="408" spans="2:6" x14ac:dyDescent="0.25">
      <c r="B408" s="20" t="s">
        <v>139</v>
      </c>
      <c r="C408" s="21" t="s">
        <v>146</v>
      </c>
      <c r="D408" s="20" t="s">
        <v>600</v>
      </c>
      <c r="E408" s="20" t="s">
        <v>1177</v>
      </c>
      <c r="F408" s="20" t="s">
        <v>56</v>
      </c>
    </row>
    <row r="409" spans="2:6" x14ac:dyDescent="0.25">
      <c r="B409" s="20" t="s">
        <v>139</v>
      </c>
      <c r="C409" s="21" t="s">
        <v>146</v>
      </c>
      <c r="D409" s="20" t="s">
        <v>600</v>
      </c>
      <c r="E409" s="20" t="s">
        <v>1178</v>
      </c>
      <c r="F409" s="20" t="s">
        <v>56</v>
      </c>
    </row>
    <row r="410" spans="2:6" x14ac:dyDescent="0.25">
      <c r="B410" s="20" t="s">
        <v>139</v>
      </c>
      <c r="C410" s="21" t="s">
        <v>146</v>
      </c>
      <c r="D410" s="20" t="s">
        <v>600</v>
      </c>
      <c r="E410" s="20" t="s">
        <v>1179</v>
      </c>
      <c r="F410" s="20" t="s">
        <v>56</v>
      </c>
    </row>
    <row r="411" spans="2:6" x14ac:dyDescent="0.25">
      <c r="B411" s="20" t="s">
        <v>139</v>
      </c>
      <c r="C411" s="21" t="s">
        <v>146</v>
      </c>
      <c r="D411" s="20" t="s">
        <v>600</v>
      </c>
      <c r="E411" s="20" t="s">
        <v>1180</v>
      </c>
      <c r="F411" s="20" t="s">
        <v>56</v>
      </c>
    </row>
    <row r="412" spans="2:6" x14ac:dyDescent="0.25">
      <c r="B412" s="20" t="s">
        <v>139</v>
      </c>
      <c r="C412" s="21" t="s">
        <v>146</v>
      </c>
      <c r="D412" s="20" t="s">
        <v>600</v>
      </c>
      <c r="E412" s="20" t="s">
        <v>1181</v>
      </c>
      <c r="F412" s="20" t="s">
        <v>56</v>
      </c>
    </row>
    <row r="413" spans="2:6" x14ac:dyDescent="0.25">
      <c r="B413" s="20" t="s">
        <v>139</v>
      </c>
      <c r="C413" s="21" t="s">
        <v>146</v>
      </c>
      <c r="D413" s="20" t="s">
        <v>600</v>
      </c>
      <c r="E413" s="20" t="s">
        <v>1182</v>
      </c>
      <c r="F413" s="20" t="s">
        <v>56</v>
      </c>
    </row>
    <row r="414" spans="2:6" x14ac:dyDescent="0.25">
      <c r="B414" s="20" t="s">
        <v>139</v>
      </c>
      <c r="C414" s="21" t="s">
        <v>146</v>
      </c>
      <c r="D414" s="20" t="s">
        <v>600</v>
      </c>
      <c r="E414" s="20" t="s">
        <v>1183</v>
      </c>
      <c r="F414" s="20" t="s">
        <v>56</v>
      </c>
    </row>
    <row r="415" spans="2:6" x14ac:dyDescent="0.25">
      <c r="B415" s="20" t="s">
        <v>139</v>
      </c>
      <c r="C415" s="21" t="s">
        <v>146</v>
      </c>
      <c r="D415" s="20" t="s">
        <v>600</v>
      </c>
      <c r="E415" s="20" t="s">
        <v>1184</v>
      </c>
      <c r="F415" s="20" t="s">
        <v>56</v>
      </c>
    </row>
    <row r="416" spans="2:6" x14ac:dyDescent="0.25">
      <c r="B416" s="20" t="s">
        <v>139</v>
      </c>
      <c r="C416" s="21" t="s">
        <v>146</v>
      </c>
      <c r="D416" s="20" t="s">
        <v>601</v>
      </c>
      <c r="E416" s="20" t="s">
        <v>1185</v>
      </c>
      <c r="F416" s="20" t="s">
        <v>524</v>
      </c>
    </row>
    <row r="417" spans="2:6" x14ac:dyDescent="0.25">
      <c r="B417" s="20" t="s">
        <v>139</v>
      </c>
      <c r="C417" s="21" t="s">
        <v>146</v>
      </c>
      <c r="D417" s="20" t="s">
        <v>601</v>
      </c>
      <c r="E417" s="20" t="s">
        <v>1186</v>
      </c>
      <c r="F417" s="20" t="s">
        <v>524</v>
      </c>
    </row>
    <row r="418" spans="2:6" x14ac:dyDescent="0.25">
      <c r="B418" s="20" t="s">
        <v>139</v>
      </c>
      <c r="C418" s="21" t="s">
        <v>146</v>
      </c>
      <c r="D418" s="20" t="s">
        <v>601</v>
      </c>
      <c r="E418" s="20" t="s">
        <v>1187</v>
      </c>
      <c r="F418" s="20" t="s">
        <v>524</v>
      </c>
    </row>
    <row r="419" spans="2:6" x14ac:dyDescent="0.25">
      <c r="B419" s="20" t="s">
        <v>139</v>
      </c>
      <c r="C419" s="21" t="s">
        <v>146</v>
      </c>
      <c r="D419" s="20" t="s">
        <v>601</v>
      </c>
      <c r="E419" s="20" t="s">
        <v>1188</v>
      </c>
      <c r="F419" s="20" t="s">
        <v>524</v>
      </c>
    </row>
    <row r="420" spans="2:6" x14ac:dyDescent="0.25">
      <c r="B420" s="20" t="s">
        <v>139</v>
      </c>
      <c r="C420" s="21" t="s">
        <v>146</v>
      </c>
      <c r="D420" s="20" t="s">
        <v>601</v>
      </c>
      <c r="E420" s="20" t="s">
        <v>1189</v>
      </c>
      <c r="F420" s="20" t="s">
        <v>524</v>
      </c>
    </row>
    <row r="421" spans="2:6" x14ac:dyDescent="0.25">
      <c r="B421" s="20" t="s">
        <v>139</v>
      </c>
      <c r="C421" s="21" t="s">
        <v>146</v>
      </c>
      <c r="D421" s="20" t="s">
        <v>601</v>
      </c>
      <c r="E421" s="20" t="s">
        <v>1190</v>
      </c>
      <c r="F421" s="20" t="s">
        <v>524</v>
      </c>
    </row>
    <row r="422" spans="2:6" x14ac:dyDescent="0.25">
      <c r="B422" s="20" t="s">
        <v>139</v>
      </c>
      <c r="C422" s="21" t="s">
        <v>146</v>
      </c>
      <c r="D422" s="20" t="s">
        <v>601</v>
      </c>
      <c r="E422" s="20" t="s">
        <v>1191</v>
      </c>
      <c r="F422" s="20" t="s">
        <v>524</v>
      </c>
    </row>
    <row r="423" spans="2:6" x14ac:dyDescent="0.25">
      <c r="B423" s="20" t="s">
        <v>139</v>
      </c>
      <c r="C423" s="21" t="s">
        <v>146</v>
      </c>
      <c r="D423" s="20" t="s">
        <v>601</v>
      </c>
      <c r="E423" s="20" t="s">
        <v>1192</v>
      </c>
      <c r="F423" s="20" t="s">
        <v>524</v>
      </c>
    </row>
    <row r="424" spans="2:6" x14ac:dyDescent="0.25">
      <c r="B424" s="20" t="s">
        <v>139</v>
      </c>
      <c r="C424" s="21" t="s">
        <v>146</v>
      </c>
      <c r="D424" s="20" t="s">
        <v>601</v>
      </c>
      <c r="E424" s="20" t="s">
        <v>1193</v>
      </c>
      <c r="F424" s="20" t="s">
        <v>524</v>
      </c>
    </row>
    <row r="425" spans="2:6" x14ac:dyDescent="0.25">
      <c r="B425" s="20" t="s">
        <v>139</v>
      </c>
      <c r="C425" s="21" t="s">
        <v>146</v>
      </c>
      <c r="D425" s="20" t="s">
        <v>601</v>
      </c>
      <c r="E425" s="20" t="s">
        <v>1194</v>
      </c>
      <c r="F425" s="20" t="s">
        <v>524</v>
      </c>
    </row>
    <row r="426" spans="2:6" x14ac:dyDescent="0.25">
      <c r="B426" s="20" t="s">
        <v>139</v>
      </c>
      <c r="C426" s="21" t="s">
        <v>146</v>
      </c>
      <c r="D426" s="20" t="s">
        <v>601</v>
      </c>
      <c r="E426" s="20" t="s">
        <v>1195</v>
      </c>
      <c r="F426" s="20" t="s">
        <v>56</v>
      </c>
    </row>
    <row r="427" spans="2:6" x14ac:dyDescent="0.25">
      <c r="B427" s="20" t="s">
        <v>139</v>
      </c>
      <c r="C427" s="21" t="s">
        <v>146</v>
      </c>
      <c r="D427" s="20" t="s">
        <v>601</v>
      </c>
      <c r="E427" s="20" t="s">
        <v>1196</v>
      </c>
      <c r="F427" s="20" t="s">
        <v>56</v>
      </c>
    </row>
    <row r="428" spans="2:6" x14ac:dyDescent="0.25">
      <c r="B428" s="20" t="s">
        <v>139</v>
      </c>
      <c r="C428" s="21" t="s">
        <v>146</v>
      </c>
      <c r="D428" s="20" t="s">
        <v>601</v>
      </c>
      <c r="E428" s="20" t="s">
        <v>1197</v>
      </c>
      <c r="F428" s="20" t="s">
        <v>56</v>
      </c>
    </row>
    <row r="429" spans="2:6" x14ac:dyDescent="0.25">
      <c r="B429" s="20" t="s">
        <v>139</v>
      </c>
      <c r="C429" s="21" t="s">
        <v>146</v>
      </c>
      <c r="D429" s="20" t="s">
        <v>601</v>
      </c>
      <c r="E429" s="20" t="s">
        <v>1198</v>
      </c>
      <c r="F429" s="20" t="s">
        <v>56</v>
      </c>
    </row>
    <row r="430" spans="2:6" x14ac:dyDescent="0.25">
      <c r="B430" s="20" t="s">
        <v>139</v>
      </c>
      <c r="C430" s="21" t="s">
        <v>146</v>
      </c>
      <c r="D430" s="20" t="s">
        <v>601</v>
      </c>
      <c r="E430" s="20" t="s">
        <v>1199</v>
      </c>
      <c r="F430" s="20" t="s">
        <v>56</v>
      </c>
    </row>
    <row r="431" spans="2:6" x14ac:dyDescent="0.25">
      <c r="B431" s="20" t="s">
        <v>139</v>
      </c>
      <c r="C431" s="21" t="s">
        <v>146</v>
      </c>
      <c r="D431" s="20" t="s">
        <v>601</v>
      </c>
      <c r="E431" s="20" t="s">
        <v>1200</v>
      </c>
      <c r="F431" s="20" t="s">
        <v>56</v>
      </c>
    </row>
    <row r="432" spans="2:6" x14ac:dyDescent="0.25">
      <c r="B432" s="20" t="s">
        <v>139</v>
      </c>
      <c r="C432" s="21" t="s">
        <v>146</v>
      </c>
      <c r="D432" s="20" t="s">
        <v>601</v>
      </c>
      <c r="E432" s="20" t="s">
        <v>1201</v>
      </c>
      <c r="F432" s="20" t="s">
        <v>56</v>
      </c>
    </row>
    <row r="433" spans="2:6" x14ac:dyDescent="0.25">
      <c r="B433" s="20" t="s">
        <v>139</v>
      </c>
      <c r="C433" s="21" t="s">
        <v>146</v>
      </c>
      <c r="D433" s="20" t="s">
        <v>602</v>
      </c>
      <c r="E433" s="20" t="s">
        <v>1202</v>
      </c>
      <c r="F433" s="20" t="s">
        <v>524</v>
      </c>
    </row>
    <row r="434" spans="2:6" x14ac:dyDescent="0.25">
      <c r="B434" s="20" t="s">
        <v>139</v>
      </c>
      <c r="C434" s="21" t="s">
        <v>146</v>
      </c>
      <c r="D434" s="20" t="s">
        <v>602</v>
      </c>
      <c r="E434" s="20" t="s">
        <v>1203</v>
      </c>
      <c r="F434" s="20" t="s">
        <v>524</v>
      </c>
    </row>
    <row r="435" spans="2:6" x14ac:dyDescent="0.25">
      <c r="B435" s="20" t="s">
        <v>139</v>
      </c>
      <c r="C435" s="21" t="s">
        <v>146</v>
      </c>
      <c r="D435" s="20" t="s">
        <v>602</v>
      </c>
      <c r="E435" s="20" t="s">
        <v>1204</v>
      </c>
      <c r="F435" s="20" t="s">
        <v>524</v>
      </c>
    </row>
    <row r="436" spans="2:6" x14ac:dyDescent="0.25">
      <c r="B436" s="20" t="s">
        <v>139</v>
      </c>
      <c r="C436" s="21" t="s">
        <v>146</v>
      </c>
      <c r="D436" s="20" t="s">
        <v>602</v>
      </c>
      <c r="E436" s="20" t="s">
        <v>1205</v>
      </c>
      <c r="F436" s="20" t="s">
        <v>524</v>
      </c>
    </row>
    <row r="437" spans="2:6" x14ac:dyDescent="0.25">
      <c r="B437" s="20" t="s">
        <v>139</v>
      </c>
      <c r="C437" s="21" t="s">
        <v>146</v>
      </c>
      <c r="D437" s="20" t="s">
        <v>602</v>
      </c>
      <c r="E437" s="20" t="s">
        <v>1206</v>
      </c>
      <c r="F437" s="20" t="s">
        <v>524</v>
      </c>
    </row>
    <row r="438" spans="2:6" x14ac:dyDescent="0.25">
      <c r="B438" s="20" t="s">
        <v>139</v>
      </c>
      <c r="C438" s="21" t="s">
        <v>146</v>
      </c>
      <c r="D438" s="20" t="s">
        <v>602</v>
      </c>
      <c r="E438" s="20" t="s">
        <v>1207</v>
      </c>
      <c r="F438" s="20" t="s">
        <v>524</v>
      </c>
    </row>
    <row r="439" spans="2:6" x14ac:dyDescent="0.25">
      <c r="B439" s="20" t="s">
        <v>139</v>
      </c>
      <c r="C439" s="21" t="s">
        <v>146</v>
      </c>
      <c r="D439" s="20" t="s">
        <v>602</v>
      </c>
      <c r="E439" s="20" t="s">
        <v>1208</v>
      </c>
      <c r="F439" s="20" t="s">
        <v>524</v>
      </c>
    </row>
    <row r="440" spans="2:6" x14ac:dyDescent="0.25">
      <c r="B440" s="20" t="s">
        <v>139</v>
      </c>
      <c r="C440" s="21" t="s">
        <v>146</v>
      </c>
      <c r="D440" s="20" t="s">
        <v>602</v>
      </c>
      <c r="E440" s="20" t="s">
        <v>1209</v>
      </c>
      <c r="F440" s="20" t="s">
        <v>524</v>
      </c>
    </row>
    <row r="441" spans="2:6" x14ac:dyDescent="0.25">
      <c r="B441" s="20" t="s">
        <v>139</v>
      </c>
      <c r="C441" s="21" t="s">
        <v>146</v>
      </c>
      <c r="D441" s="20" t="s">
        <v>602</v>
      </c>
      <c r="E441" s="20" t="s">
        <v>1210</v>
      </c>
      <c r="F441" s="20" t="s">
        <v>524</v>
      </c>
    </row>
    <row r="442" spans="2:6" x14ac:dyDescent="0.25">
      <c r="B442" s="20" t="s">
        <v>139</v>
      </c>
      <c r="C442" s="21" t="s">
        <v>146</v>
      </c>
      <c r="D442" s="20" t="s">
        <v>602</v>
      </c>
      <c r="E442" s="20" t="s">
        <v>1211</v>
      </c>
      <c r="F442" s="20" t="s">
        <v>524</v>
      </c>
    </row>
    <row r="443" spans="2:6" x14ac:dyDescent="0.25">
      <c r="B443" s="20" t="s">
        <v>139</v>
      </c>
      <c r="C443" s="21" t="s">
        <v>146</v>
      </c>
      <c r="D443" s="20" t="s">
        <v>602</v>
      </c>
      <c r="E443" s="20" t="s">
        <v>1212</v>
      </c>
      <c r="F443" s="20" t="s">
        <v>524</v>
      </c>
    </row>
    <row r="444" spans="2:6" x14ac:dyDescent="0.25">
      <c r="B444" s="20" t="s">
        <v>139</v>
      </c>
      <c r="C444" s="21" t="s">
        <v>146</v>
      </c>
      <c r="D444" s="20" t="s">
        <v>602</v>
      </c>
      <c r="E444" s="20" t="s">
        <v>1213</v>
      </c>
      <c r="F444" s="20" t="s">
        <v>524</v>
      </c>
    </row>
    <row r="445" spans="2:6" x14ac:dyDescent="0.25">
      <c r="B445" s="20" t="s">
        <v>139</v>
      </c>
      <c r="C445" s="21" t="s">
        <v>146</v>
      </c>
      <c r="D445" s="20" t="s">
        <v>602</v>
      </c>
      <c r="E445" s="20" t="s">
        <v>1214</v>
      </c>
      <c r="F445" s="20" t="s">
        <v>524</v>
      </c>
    </row>
    <row r="446" spans="2:6" x14ac:dyDescent="0.25">
      <c r="B446" s="20" t="s">
        <v>139</v>
      </c>
      <c r="C446" s="21" t="s">
        <v>146</v>
      </c>
      <c r="D446" s="20" t="s">
        <v>602</v>
      </c>
      <c r="E446" s="20" t="s">
        <v>1215</v>
      </c>
      <c r="F446" s="20" t="s">
        <v>524</v>
      </c>
    </row>
    <row r="447" spans="2:6" x14ac:dyDescent="0.25">
      <c r="B447" s="20" t="s">
        <v>139</v>
      </c>
      <c r="C447" s="21" t="s">
        <v>146</v>
      </c>
      <c r="D447" s="20" t="s">
        <v>602</v>
      </c>
      <c r="E447" s="20" t="s">
        <v>1216</v>
      </c>
      <c r="F447" s="20" t="s">
        <v>524</v>
      </c>
    </row>
    <row r="448" spans="2:6" x14ac:dyDescent="0.25">
      <c r="B448" s="20" t="s">
        <v>139</v>
      </c>
      <c r="C448" s="21" t="s">
        <v>146</v>
      </c>
      <c r="D448" s="20" t="s">
        <v>602</v>
      </c>
      <c r="E448" s="20" t="s">
        <v>1217</v>
      </c>
      <c r="F448" s="20" t="s">
        <v>524</v>
      </c>
    </row>
    <row r="449" spans="2:6" x14ac:dyDescent="0.25">
      <c r="B449" s="20" t="s">
        <v>139</v>
      </c>
      <c r="C449" s="21" t="s">
        <v>146</v>
      </c>
      <c r="D449" s="20" t="s">
        <v>602</v>
      </c>
      <c r="E449" s="20" t="s">
        <v>1218</v>
      </c>
      <c r="F449" s="20" t="s">
        <v>524</v>
      </c>
    </row>
    <row r="450" spans="2:6" x14ac:dyDescent="0.25">
      <c r="B450" s="20" t="s">
        <v>139</v>
      </c>
      <c r="C450" s="21" t="s">
        <v>146</v>
      </c>
      <c r="D450" s="20" t="s">
        <v>602</v>
      </c>
      <c r="E450" s="20" t="s">
        <v>1219</v>
      </c>
      <c r="F450" s="20" t="s">
        <v>524</v>
      </c>
    </row>
    <row r="451" spans="2:6" x14ac:dyDescent="0.25">
      <c r="B451" s="20" t="s">
        <v>139</v>
      </c>
      <c r="C451" s="21" t="s">
        <v>146</v>
      </c>
      <c r="D451" s="20" t="s">
        <v>602</v>
      </c>
      <c r="E451" s="20" t="s">
        <v>1220</v>
      </c>
      <c r="F451" s="20" t="s">
        <v>524</v>
      </c>
    </row>
    <row r="452" spans="2:6" x14ac:dyDescent="0.25">
      <c r="B452" s="20" t="s">
        <v>139</v>
      </c>
      <c r="C452" s="21" t="s">
        <v>146</v>
      </c>
      <c r="D452" s="20" t="s">
        <v>602</v>
      </c>
      <c r="E452" s="20" t="s">
        <v>1221</v>
      </c>
      <c r="F452" s="20" t="s">
        <v>524</v>
      </c>
    </row>
    <row r="453" spans="2:6" x14ac:dyDescent="0.25">
      <c r="B453" s="20" t="s">
        <v>139</v>
      </c>
      <c r="C453" s="21" t="s">
        <v>146</v>
      </c>
      <c r="D453" s="20" t="s">
        <v>602</v>
      </c>
      <c r="E453" s="20" t="s">
        <v>1222</v>
      </c>
      <c r="F453" s="20" t="s">
        <v>524</v>
      </c>
    </row>
    <row r="454" spans="2:6" x14ac:dyDescent="0.25">
      <c r="B454" s="20" t="s">
        <v>139</v>
      </c>
      <c r="C454" s="21" t="s">
        <v>146</v>
      </c>
      <c r="D454" s="20" t="s">
        <v>602</v>
      </c>
      <c r="E454" s="20" t="s">
        <v>1223</v>
      </c>
      <c r="F454" s="20" t="s">
        <v>56</v>
      </c>
    </row>
    <row r="455" spans="2:6" x14ac:dyDescent="0.25">
      <c r="B455" s="20" t="s">
        <v>139</v>
      </c>
      <c r="C455" s="21" t="s">
        <v>146</v>
      </c>
      <c r="D455" s="20" t="s">
        <v>602</v>
      </c>
      <c r="E455" s="20" t="s">
        <v>1224</v>
      </c>
      <c r="F455" s="20" t="s">
        <v>56</v>
      </c>
    </row>
    <row r="456" spans="2:6" x14ac:dyDescent="0.25">
      <c r="B456" s="20" t="s">
        <v>139</v>
      </c>
      <c r="C456" s="21" t="s">
        <v>146</v>
      </c>
      <c r="D456" s="20" t="s">
        <v>602</v>
      </c>
      <c r="E456" s="20" t="s">
        <v>1225</v>
      </c>
      <c r="F456" s="20" t="s">
        <v>56</v>
      </c>
    </row>
    <row r="457" spans="2:6" x14ac:dyDescent="0.25">
      <c r="B457" s="20" t="s">
        <v>139</v>
      </c>
      <c r="C457" s="21" t="s">
        <v>146</v>
      </c>
      <c r="D457" s="20" t="s">
        <v>603</v>
      </c>
      <c r="E457" s="20" t="s">
        <v>1226</v>
      </c>
      <c r="F457" s="20" t="s">
        <v>524</v>
      </c>
    </row>
    <row r="458" spans="2:6" x14ac:dyDescent="0.25">
      <c r="B458" s="20" t="s">
        <v>139</v>
      </c>
      <c r="C458" s="21" t="s">
        <v>146</v>
      </c>
      <c r="D458" s="20" t="s">
        <v>603</v>
      </c>
      <c r="E458" s="20" t="s">
        <v>1227</v>
      </c>
      <c r="F458" s="20" t="s">
        <v>524</v>
      </c>
    </row>
    <row r="459" spans="2:6" x14ac:dyDescent="0.25">
      <c r="B459" s="20" t="s">
        <v>139</v>
      </c>
      <c r="C459" s="21" t="s">
        <v>146</v>
      </c>
      <c r="D459" s="20" t="s">
        <v>603</v>
      </c>
      <c r="E459" s="20" t="s">
        <v>1228</v>
      </c>
      <c r="F459" s="20" t="s">
        <v>524</v>
      </c>
    </row>
    <row r="460" spans="2:6" x14ac:dyDescent="0.25">
      <c r="B460" s="20" t="s">
        <v>139</v>
      </c>
      <c r="C460" s="21" t="s">
        <v>146</v>
      </c>
      <c r="D460" s="20" t="s">
        <v>603</v>
      </c>
      <c r="E460" s="20" t="s">
        <v>1229</v>
      </c>
      <c r="F460" s="20" t="s">
        <v>524</v>
      </c>
    </row>
    <row r="461" spans="2:6" x14ac:dyDescent="0.25">
      <c r="B461" s="20" t="s">
        <v>139</v>
      </c>
      <c r="C461" s="21" t="s">
        <v>146</v>
      </c>
      <c r="D461" s="20" t="s">
        <v>603</v>
      </c>
      <c r="E461" s="20" t="s">
        <v>1230</v>
      </c>
      <c r="F461" s="20" t="s">
        <v>524</v>
      </c>
    </row>
    <row r="462" spans="2:6" x14ac:dyDescent="0.25">
      <c r="B462" s="20" t="s">
        <v>139</v>
      </c>
      <c r="C462" s="21" t="s">
        <v>146</v>
      </c>
      <c r="D462" s="20" t="s">
        <v>603</v>
      </c>
      <c r="E462" s="20" t="s">
        <v>1231</v>
      </c>
      <c r="F462" s="20" t="s">
        <v>524</v>
      </c>
    </row>
    <row r="463" spans="2:6" x14ac:dyDescent="0.25">
      <c r="B463" s="20" t="s">
        <v>139</v>
      </c>
      <c r="C463" s="21" t="s">
        <v>146</v>
      </c>
      <c r="D463" s="20" t="s">
        <v>603</v>
      </c>
      <c r="E463" s="20" t="s">
        <v>1232</v>
      </c>
      <c r="F463" s="20" t="s">
        <v>524</v>
      </c>
    </row>
    <row r="464" spans="2:6" x14ac:dyDescent="0.25">
      <c r="B464" s="20" t="s">
        <v>139</v>
      </c>
      <c r="C464" s="21" t="s">
        <v>146</v>
      </c>
      <c r="D464" s="20" t="s">
        <v>603</v>
      </c>
      <c r="E464" s="20" t="s">
        <v>1233</v>
      </c>
      <c r="F464" s="20" t="s">
        <v>524</v>
      </c>
    </row>
    <row r="465" spans="2:6" x14ac:dyDescent="0.25">
      <c r="B465" s="20" t="s">
        <v>139</v>
      </c>
      <c r="C465" s="21" t="s">
        <v>146</v>
      </c>
      <c r="D465" s="20" t="s">
        <v>603</v>
      </c>
      <c r="E465" s="20" t="s">
        <v>1234</v>
      </c>
      <c r="F465" s="20" t="s">
        <v>524</v>
      </c>
    </row>
    <row r="466" spans="2:6" x14ac:dyDescent="0.25">
      <c r="B466" s="20" t="s">
        <v>139</v>
      </c>
      <c r="C466" s="21" t="s">
        <v>146</v>
      </c>
      <c r="D466" s="20" t="s">
        <v>603</v>
      </c>
      <c r="E466" s="20" t="s">
        <v>1235</v>
      </c>
      <c r="F466" s="20" t="s">
        <v>524</v>
      </c>
    </row>
    <row r="467" spans="2:6" x14ac:dyDescent="0.25">
      <c r="B467" s="20" t="s">
        <v>139</v>
      </c>
      <c r="C467" s="21" t="s">
        <v>146</v>
      </c>
      <c r="D467" s="20" t="s">
        <v>603</v>
      </c>
      <c r="E467" s="20" t="s">
        <v>1236</v>
      </c>
      <c r="F467" s="20" t="s">
        <v>524</v>
      </c>
    </row>
    <row r="468" spans="2:6" x14ac:dyDescent="0.25">
      <c r="B468" s="20" t="s">
        <v>139</v>
      </c>
      <c r="C468" s="21" t="s">
        <v>146</v>
      </c>
      <c r="D468" s="20" t="s">
        <v>603</v>
      </c>
      <c r="E468" s="20" t="s">
        <v>1237</v>
      </c>
      <c r="F468" s="20" t="s">
        <v>524</v>
      </c>
    </row>
    <row r="469" spans="2:6" x14ac:dyDescent="0.25">
      <c r="B469" s="20" t="s">
        <v>139</v>
      </c>
      <c r="C469" s="21" t="s">
        <v>146</v>
      </c>
      <c r="D469" s="20" t="s">
        <v>603</v>
      </c>
      <c r="E469" s="20" t="s">
        <v>1238</v>
      </c>
      <c r="F469" s="20" t="s">
        <v>524</v>
      </c>
    </row>
    <row r="470" spans="2:6" x14ac:dyDescent="0.25">
      <c r="B470" s="20" t="s">
        <v>139</v>
      </c>
      <c r="C470" s="21" t="s">
        <v>146</v>
      </c>
      <c r="D470" s="20" t="s">
        <v>603</v>
      </c>
      <c r="E470" s="20" t="s">
        <v>1239</v>
      </c>
      <c r="F470" s="20" t="s">
        <v>524</v>
      </c>
    </row>
    <row r="471" spans="2:6" x14ac:dyDescent="0.25">
      <c r="B471" s="20" t="s">
        <v>139</v>
      </c>
      <c r="C471" s="21" t="s">
        <v>146</v>
      </c>
      <c r="D471" s="20" t="s">
        <v>603</v>
      </c>
      <c r="E471" s="20" t="s">
        <v>1240</v>
      </c>
      <c r="F471" s="20" t="s">
        <v>524</v>
      </c>
    </row>
    <row r="472" spans="2:6" x14ac:dyDescent="0.25">
      <c r="B472" s="20" t="s">
        <v>139</v>
      </c>
      <c r="C472" s="21" t="s">
        <v>146</v>
      </c>
      <c r="D472" s="20" t="s">
        <v>603</v>
      </c>
      <c r="E472" s="20" t="s">
        <v>1241</v>
      </c>
      <c r="F472" s="20" t="s">
        <v>524</v>
      </c>
    </row>
    <row r="473" spans="2:6" x14ac:dyDescent="0.25">
      <c r="B473" s="20" t="s">
        <v>139</v>
      </c>
      <c r="C473" s="21" t="s">
        <v>146</v>
      </c>
      <c r="D473" s="20" t="s">
        <v>603</v>
      </c>
      <c r="E473" s="20" t="s">
        <v>1242</v>
      </c>
      <c r="F473" s="20" t="s">
        <v>524</v>
      </c>
    </row>
    <row r="474" spans="2:6" x14ac:dyDescent="0.25">
      <c r="B474" s="20" t="s">
        <v>139</v>
      </c>
      <c r="C474" s="21" t="s">
        <v>146</v>
      </c>
      <c r="D474" s="20" t="s">
        <v>603</v>
      </c>
      <c r="E474" s="20" t="s">
        <v>1243</v>
      </c>
      <c r="F474" s="20" t="s">
        <v>56</v>
      </c>
    </row>
    <row r="475" spans="2:6" x14ac:dyDescent="0.25">
      <c r="B475" s="20" t="s">
        <v>139</v>
      </c>
      <c r="C475" s="21" t="s">
        <v>146</v>
      </c>
      <c r="D475" s="20" t="s">
        <v>603</v>
      </c>
      <c r="E475" s="20" t="s">
        <v>1244</v>
      </c>
      <c r="F475" s="20" t="s">
        <v>56</v>
      </c>
    </row>
    <row r="476" spans="2:6" x14ac:dyDescent="0.25">
      <c r="B476" s="20" t="s">
        <v>139</v>
      </c>
      <c r="C476" s="21" t="s">
        <v>146</v>
      </c>
      <c r="D476" s="20" t="s">
        <v>603</v>
      </c>
      <c r="E476" s="20" t="s">
        <v>1245</v>
      </c>
      <c r="F476" s="20" t="s">
        <v>56</v>
      </c>
    </row>
    <row r="477" spans="2:6" x14ac:dyDescent="0.25">
      <c r="B477" s="20" t="s">
        <v>139</v>
      </c>
      <c r="C477" s="21" t="s">
        <v>146</v>
      </c>
      <c r="D477" s="20" t="s">
        <v>603</v>
      </c>
      <c r="E477" s="20" t="s">
        <v>1246</v>
      </c>
      <c r="F477" s="20" t="s">
        <v>56</v>
      </c>
    </row>
    <row r="478" spans="2:6" x14ac:dyDescent="0.25">
      <c r="B478" s="20" t="s">
        <v>139</v>
      </c>
      <c r="C478" s="21" t="s">
        <v>146</v>
      </c>
      <c r="D478" s="20" t="s">
        <v>603</v>
      </c>
      <c r="E478" s="20" t="s">
        <v>1247</v>
      </c>
      <c r="F478" s="20" t="s">
        <v>56</v>
      </c>
    </row>
    <row r="479" spans="2:6" x14ac:dyDescent="0.25">
      <c r="B479" s="20" t="s">
        <v>139</v>
      </c>
      <c r="C479" s="21" t="s">
        <v>146</v>
      </c>
      <c r="D479" s="20" t="s">
        <v>603</v>
      </c>
      <c r="E479" s="20" t="s">
        <v>1248</v>
      </c>
      <c r="F479" s="20" t="s">
        <v>56</v>
      </c>
    </row>
    <row r="480" spans="2:6" x14ac:dyDescent="0.25">
      <c r="B480" s="20" t="s">
        <v>139</v>
      </c>
      <c r="C480" s="21" t="s">
        <v>146</v>
      </c>
      <c r="D480" s="20" t="s">
        <v>603</v>
      </c>
      <c r="E480" s="20" t="s">
        <v>1249</v>
      </c>
      <c r="F480" s="20" t="s">
        <v>56</v>
      </c>
    </row>
    <row r="481" spans="1:6" x14ac:dyDescent="0.25">
      <c r="B481" s="20" t="s">
        <v>139</v>
      </c>
      <c r="C481" s="21" t="s">
        <v>146</v>
      </c>
      <c r="D481" s="20" t="s">
        <v>603</v>
      </c>
      <c r="E481" s="20" t="s">
        <v>1250</v>
      </c>
      <c r="F481" s="20" t="s">
        <v>56</v>
      </c>
    </row>
    <row r="483" spans="1:6" x14ac:dyDescent="0.25">
      <c r="B483" s="24" t="s">
        <v>1251</v>
      </c>
      <c r="C483" t="str">
        <f>'Žiadosť o NFP'!D195</f>
        <v>Nevypĺňa sa, automaticky generované.</v>
      </c>
    </row>
    <row r="484" spans="1:6" x14ac:dyDescent="0.25">
      <c r="B484" s="25" t="s">
        <v>1307</v>
      </c>
    </row>
    <row r="485" spans="1:6" x14ac:dyDescent="0.25">
      <c r="A485" s="26">
        <v>1</v>
      </c>
      <c r="B485" t="str">
        <f>IF($C$483=C3,E3,IF($C$483=C110,E110,IF($C$483=C183,E183,IF($C$483=C254,E254,IF($C$483=C401,E401,"")))))</f>
        <v/>
      </c>
    </row>
    <row r="486" spans="1:6" x14ac:dyDescent="0.25">
      <c r="A486" s="26">
        <v>2</v>
      </c>
      <c r="B486" t="str">
        <f t="shared" ref="B486:B549" si="0">IF($C$483=C4,E4,IF($C$483=C111,E111,IF($C$483=C184,E184,IF($C$483=C255,E255,IF($C$483=C402,E402,"")))))</f>
        <v/>
      </c>
    </row>
    <row r="487" spans="1:6" x14ac:dyDescent="0.25">
      <c r="A487" s="26">
        <v>3</v>
      </c>
      <c r="B487" t="str">
        <f t="shared" si="0"/>
        <v/>
      </c>
    </row>
    <row r="488" spans="1:6" x14ac:dyDescent="0.25">
      <c r="A488" s="26">
        <v>4</v>
      </c>
      <c r="B488" t="str">
        <f t="shared" si="0"/>
        <v/>
      </c>
    </row>
    <row r="489" spans="1:6" x14ac:dyDescent="0.25">
      <c r="A489" s="26">
        <v>5</v>
      </c>
      <c r="B489" t="str">
        <f t="shared" si="0"/>
        <v/>
      </c>
    </row>
    <row r="490" spans="1:6" x14ac:dyDescent="0.25">
      <c r="A490" s="26">
        <v>6</v>
      </c>
      <c r="B490" t="str">
        <f t="shared" si="0"/>
        <v/>
      </c>
    </row>
    <row r="491" spans="1:6" x14ac:dyDescent="0.25">
      <c r="A491" s="26">
        <v>7</v>
      </c>
      <c r="B491" t="str">
        <f t="shared" si="0"/>
        <v/>
      </c>
    </row>
    <row r="492" spans="1:6" x14ac:dyDescent="0.25">
      <c r="A492" s="26">
        <v>8</v>
      </c>
      <c r="B492" t="str">
        <f t="shared" si="0"/>
        <v/>
      </c>
    </row>
    <row r="493" spans="1:6" x14ac:dyDescent="0.25">
      <c r="A493" s="26">
        <v>9</v>
      </c>
      <c r="B493" t="str">
        <f t="shared" si="0"/>
        <v/>
      </c>
    </row>
    <row r="494" spans="1:6" x14ac:dyDescent="0.25">
      <c r="A494" s="26">
        <v>10</v>
      </c>
      <c r="B494" t="str">
        <f t="shared" si="0"/>
        <v/>
      </c>
    </row>
    <row r="495" spans="1:6" x14ac:dyDescent="0.25">
      <c r="A495" s="26">
        <v>11</v>
      </c>
      <c r="B495" t="str">
        <f t="shared" si="0"/>
        <v/>
      </c>
    </row>
    <row r="496" spans="1:6" x14ac:dyDescent="0.25">
      <c r="A496" s="26">
        <v>12</v>
      </c>
      <c r="B496" t="str">
        <f t="shared" si="0"/>
        <v/>
      </c>
    </row>
    <row r="497" spans="1:2" x14ac:dyDescent="0.25">
      <c r="A497" s="26">
        <v>13</v>
      </c>
      <c r="B497" t="str">
        <f t="shared" si="0"/>
        <v/>
      </c>
    </row>
    <row r="498" spans="1:2" x14ac:dyDescent="0.25">
      <c r="A498" s="26">
        <v>14</v>
      </c>
      <c r="B498" t="str">
        <f t="shared" si="0"/>
        <v/>
      </c>
    </row>
    <row r="499" spans="1:2" x14ac:dyDescent="0.25">
      <c r="A499" s="26">
        <v>15</v>
      </c>
      <c r="B499" t="str">
        <f t="shared" si="0"/>
        <v/>
      </c>
    </row>
    <row r="500" spans="1:2" x14ac:dyDescent="0.25">
      <c r="A500" s="26">
        <v>16</v>
      </c>
      <c r="B500" t="str">
        <f t="shared" si="0"/>
        <v/>
      </c>
    </row>
    <row r="501" spans="1:2" x14ac:dyDescent="0.25">
      <c r="A501" s="26">
        <v>17</v>
      </c>
      <c r="B501" t="str">
        <f t="shared" si="0"/>
        <v/>
      </c>
    </row>
    <row r="502" spans="1:2" x14ac:dyDescent="0.25">
      <c r="A502" s="26">
        <v>18</v>
      </c>
      <c r="B502" t="str">
        <f t="shared" si="0"/>
        <v/>
      </c>
    </row>
    <row r="503" spans="1:2" x14ac:dyDescent="0.25">
      <c r="A503" s="26">
        <v>19</v>
      </c>
      <c r="B503" t="str">
        <f t="shared" si="0"/>
        <v/>
      </c>
    </row>
    <row r="504" spans="1:2" x14ac:dyDescent="0.25">
      <c r="A504" s="26">
        <v>20</v>
      </c>
      <c r="B504" t="str">
        <f t="shared" si="0"/>
        <v/>
      </c>
    </row>
    <row r="505" spans="1:2" x14ac:dyDescent="0.25">
      <c r="A505" s="26">
        <v>21</v>
      </c>
      <c r="B505" t="str">
        <f t="shared" si="0"/>
        <v/>
      </c>
    </row>
    <row r="506" spans="1:2" x14ac:dyDescent="0.25">
      <c r="A506" s="26">
        <v>22</v>
      </c>
      <c r="B506" t="str">
        <f t="shared" si="0"/>
        <v/>
      </c>
    </row>
    <row r="507" spans="1:2" x14ac:dyDescent="0.25">
      <c r="A507" s="26">
        <v>23</v>
      </c>
      <c r="B507" t="str">
        <f t="shared" si="0"/>
        <v/>
      </c>
    </row>
    <row r="508" spans="1:2" x14ac:dyDescent="0.25">
      <c r="A508" s="26">
        <v>24</v>
      </c>
      <c r="B508" t="str">
        <f t="shared" si="0"/>
        <v/>
      </c>
    </row>
    <row r="509" spans="1:2" x14ac:dyDescent="0.25">
      <c r="A509" s="26">
        <v>25</v>
      </c>
      <c r="B509" t="str">
        <f t="shared" si="0"/>
        <v/>
      </c>
    </row>
    <row r="510" spans="1:2" x14ac:dyDescent="0.25">
      <c r="A510" s="26">
        <v>26</v>
      </c>
      <c r="B510" t="str">
        <f t="shared" si="0"/>
        <v/>
      </c>
    </row>
    <row r="511" spans="1:2" x14ac:dyDescent="0.25">
      <c r="A511" s="26">
        <v>27</v>
      </c>
      <c r="B511" t="str">
        <f t="shared" si="0"/>
        <v/>
      </c>
    </row>
    <row r="512" spans="1:2" x14ac:dyDescent="0.25">
      <c r="A512" s="26">
        <v>28</v>
      </c>
      <c r="B512" t="str">
        <f t="shared" si="0"/>
        <v/>
      </c>
    </row>
    <row r="513" spans="1:2" x14ac:dyDescent="0.25">
      <c r="A513" s="26">
        <v>29</v>
      </c>
      <c r="B513" t="str">
        <f t="shared" si="0"/>
        <v/>
      </c>
    </row>
    <row r="514" spans="1:2" x14ac:dyDescent="0.25">
      <c r="A514" s="26">
        <v>30</v>
      </c>
      <c r="B514" t="str">
        <f t="shared" si="0"/>
        <v/>
      </c>
    </row>
    <row r="515" spans="1:2" x14ac:dyDescent="0.25">
      <c r="A515" s="26">
        <v>31</v>
      </c>
      <c r="B515" t="str">
        <f t="shared" si="0"/>
        <v/>
      </c>
    </row>
    <row r="516" spans="1:2" x14ac:dyDescent="0.25">
      <c r="A516" s="26">
        <v>32</v>
      </c>
      <c r="B516" t="str">
        <f t="shared" si="0"/>
        <v/>
      </c>
    </row>
    <row r="517" spans="1:2" x14ac:dyDescent="0.25">
      <c r="A517" s="26">
        <v>33</v>
      </c>
      <c r="B517" t="str">
        <f t="shared" si="0"/>
        <v/>
      </c>
    </row>
    <row r="518" spans="1:2" x14ac:dyDescent="0.25">
      <c r="A518" s="26">
        <v>34</v>
      </c>
      <c r="B518" t="str">
        <f t="shared" si="0"/>
        <v/>
      </c>
    </row>
    <row r="519" spans="1:2" x14ac:dyDescent="0.25">
      <c r="A519" s="26">
        <v>35</v>
      </c>
      <c r="B519" t="str">
        <f t="shared" si="0"/>
        <v/>
      </c>
    </row>
    <row r="520" spans="1:2" x14ac:dyDescent="0.25">
      <c r="A520" s="26">
        <v>36</v>
      </c>
      <c r="B520" t="str">
        <f t="shared" si="0"/>
        <v/>
      </c>
    </row>
    <row r="521" spans="1:2" x14ac:dyDescent="0.25">
      <c r="A521" s="26">
        <v>37</v>
      </c>
      <c r="B521" t="str">
        <f t="shared" si="0"/>
        <v/>
      </c>
    </row>
    <row r="522" spans="1:2" x14ac:dyDescent="0.25">
      <c r="A522" s="26">
        <v>38</v>
      </c>
      <c r="B522" t="str">
        <f t="shared" si="0"/>
        <v/>
      </c>
    </row>
    <row r="523" spans="1:2" x14ac:dyDescent="0.25">
      <c r="A523" s="26">
        <v>39</v>
      </c>
      <c r="B523" t="str">
        <f t="shared" si="0"/>
        <v/>
      </c>
    </row>
    <row r="524" spans="1:2" x14ac:dyDescent="0.25">
      <c r="A524" s="26">
        <v>40</v>
      </c>
      <c r="B524" t="str">
        <f t="shared" si="0"/>
        <v/>
      </c>
    </row>
    <row r="525" spans="1:2" x14ac:dyDescent="0.25">
      <c r="A525" s="26">
        <v>41</v>
      </c>
      <c r="B525" t="str">
        <f t="shared" si="0"/>
        <v/>
      </c>
    </row>
    <row r="526" spans="1:2" x14ac:dyDescent="0.25">
      <c r="A526" s="26">
        <v>42</v>
      </c>
      <c r="B526" t="str">
        <f t="shared" si="0"/>
        <v/>
      </c>
    </row>
    <row r="527" spans="1:2" x14ac:dyDescent="0.25">
      <c r="A527" s="26">
        <v>43</v>
      </c>
      <c r="B527" t="str">
        <f t="shared" si="0"/>
        <v/>
      </c>
    </row>
    <row r="528" spans="1:2" x14ac:dyDescent="0.25">
      <c r="A528" s="26">
        <v>44</v>
      </c>
      <c r="B528" t="str">
        <f t="shared" si="0"/>
        <v/>
      </c>
    </row>
    <row r="529" spans="1:2" x14ac:dyDescent="0.25">
      <c r="A529" s="26">
        <v>45</v>
      </c>
      <c r="B529" t="str">
        <f t="shared" si="0"/>
        <v/>
      </c>
    </row>
    <row r="530" spans="1:2" x14ac:dyDescent="0.25">
      <c r="A530" s="26">
        <v>46</v>
      </c>
      <c r="B530" t="str">
        <f t="shared" si="0"/>
        <v/>
      </c>
    </row>
    <row r="531" spans="1:2" x14ac:dyDescent="0.25">
      <c r="A531" s="26">
        <v>47</v>
      </c>
      <c r="B531" t="str">
        <f t="shared" si="0"/>
        <v/>
      </c>
    </row>
    <row r="532" spans="1:2" x14ac:dyDescent="0.25">
      <c r="A532" s="26">
        <v>48</v>
      </c>
      <c r="B532" t="str">
        <f t="shared" si="0"/>
        <v/>
      </c>
    </row>
    <row r="533" spans="1:2" x14ac:dyDescent="0.25">
      <c r="A533" s="26">
        <v>49</v>
      </c>
      <c r="B533" t="str">
        <f t="shared" si="0"/>
        <v/>
      </c>
    </row>
    <row r="534" spans="1:2" x14ac:dyDescent="0.25">
      <c r="A534" s="26">
        <v>50</v>
      </c>
      <c r="B534" t="str">
        <f t="shared" si="0"/>
        <v/>
      </c>
    </row>
    <row r="535" spans="1:2" x14ac:dyDescent="0.25">
      <c r="A535" s="26">
        <v>51</v>
      </c>
      <c r="B535" t="str">
        <f t="shared" si="0"/>
        <v/>
      </c>
    </row>
    <row r="536" spans="1:2" x14ac:dyDescent="0.25">
      <c r="A536" s="26">
        <v>52</v>
      </c>
      <c r="B536" t="str">
        <f t="shared" si="0"/>
        <v/>
      </c>
    </row>
    <row r="537" spans="1:2" x14ac:dyDescent="0.25">
      <c r="A537" s="26">
        <v>53</v>
      </c>
      <c r="B537" t="str">
        <f t="shared" si="0"/>
        <v/>
      </c>
    </row>
    <row r="538" spans="1:2" x14ac:dyDescent="0.25">
      <c r="A538" s="26">
        <v>54</v>
      </c>
      <c r="B538" t="str">
        <f t="shared" si="0"/>
        <v/>
      </c>
    </row>
    <row r="539" spans="1:2" x14ac:dyDescent="0.25">
      <c r="A539" s="26">
        <v>55</v>
      </c>
      <c r="B539" t="str">
        <f t="shared" si="0"/>
        <v/>
      </c>
    </row>
    <row r="540" spans="1:2" x14ac:dyDescent="0.25">
      <c r="A540" s="26">
        <v>56</v>
      </c>
      <c r="B540" t="str">
        <f t="shared" si="0"/>
        <v/>
      </c>
    </row>
    <row r="541" spans="1:2" x14ac:dyDescent="0.25">
      <c r="A541" s="26">
        <v>57</v>
      </c>
      <c r="B541" t="str">
        <f t="shared" si="0"/>
        <v/>
      </c>
    </row>
    <row r="542" spans="1:2" x14ac:dyDescent="0.25">
      <c r="A542" s="26">
        <v>58</v>
      </c>
      <c r="B542" t="str">
        <f t="shared" si="0"/>
        <v/>
      </c>
    </row>
    <row r="543" spans="1:2" x14ac:dyDescent="0.25">
      <c r="A543" s="26">
        <v>59</v>
      </c>
      <c r="B543" t="str">
        <f t="shared" si="0"/>
        <v/>
      </c>
    </row>
    <row r="544" spans="1:2" x14ac:dyDescent="0.25">
      <c r="A544" s="26">
        <v>60</v>
      </c>
      <c r="B544" t="str">
        <f t="shared" si="0"/>
        <v/>
      </c>
    </row>
    <row r="545" spans="1:2" x14ac:dyDescent="0.25">
      <c r="A545" s="26">
        <v>61</v>
      </c>
      <c r="B545" t="str">
        <f t="shared" si="0"/>
        <v/>
      </c>
    </row>
    <row r="546" spans="1:2" x14ac:dyDescent="0.25">
      <c r="A546" s="26">
        <v>62</v>
      </c>
      <c r="B546" t="str">
        <f t="shared" si="0"/>
        <v/>
      </c>
    </row>
    <row r="547" spans="1:2" x14ac:dyDescent="0.25">
      <c r="A547" s="26">
        <v>63</v>
      </c>
      <c r="B547" t="str">
        <f t="shared" si="0"/>
        <v/>
      </c>
    </row>
    <row r="548" spans="1:2" x14ac:dyDescent="0.25">
      <c r="A548" s="26">
        <v>64</v>
      </c>
      <c r="B548" t="str">
        <f t="shared" si="0"/>
        <v/>
      </c>
    </row>
    <row r="549" spans="1:2" x14ac:dyDescent="0.25">
      <c r="A549" s="26">
        <v>65</v>
      </c>
      <c r="B549" t="str">
        <f t="shared" si="0"/>
        <v/>
      </c>
    </row>
    <row r="550" spans="1:2" x14ac:dyDescent="0.25">
      <c r="A550" s="26">
        <v>66</v>
      </c>
      <c r="B550" t="str">
        <f t="shared" ref="B550:B555" si="1">IF($C$483=C68,E68,IF($C$483=C175,E175,IF($C$483=C248,E248,IF($C$483=C319,E319,IF($C$483=C466,E466,"")))))</f>
        <v/>
      </c>
    </row>
    <row r="551" spans="1:2" x14ac:dyDescent="0.25">
      <c r="A551" s="26">
        <v>67</v>
      </c>
      <c r="B551" t="str">
        <f t="shared" si="1"/>
        <v/>
      </c>
    </row>
    <row r="552" spans="1:2" x14ac:dyDescent="0.25">
      <c r="A552" s="26">
        <v>68</v>
      </c>
      <c r="B552" t="str">
        <f t="shared" si="1"/>
        <v/>
      </c>
    </row>
    <row r="553" spans="1:2" x14ac:dyDescent="0.25">
      <c r="A553" s="26">
        <v>69</v>
      </c>
      <c r="B553" t="str">
        <f t="shared" si="1"/>
        <v/>
      </c>
    </row>
    <row r="554" spans="1:2" x14ac:dyDescent="0.25">
      <c r="A554" s="26">
        <v>70</v>
      </c>
      <c r="B554" t="str">
        <f t="shared" si="1"/>
        <v/>
      </c>
    </row>
    <row r="555" spans="1:2" x14ac:dyDescent="0.25">
      <c r="A555" s="26">
        <v>71</v>
      </c>
      <c r="B555" t="str">
        <f t="shared" si="1"/>
        <v/>
      </c>
    </row>
    <row r="556" spans="1:2" x14ac:dyDescent="0.25">
      <c r="A556" s="26">
        <v>72</v>
      </c>
      <c r="B556" t="str">
        <f>IF($C$483=C74,E74,IF($C$483=C254,E254,IF($C$483=C325,E325,IF($C$483=C472,E472,""))))</f>
        <v/>
      </c>
    </row>
    <row r="557" spans="1:2" x14ac:dyDescent="0.25">
      <c r="A557" s="26">
        <v>73</v>
      </c>
      <c r="B557" t="str">
        <f>IF($C$483=C75,E75,IF($C$483=C255,E255,IF($C$483=C326,E326,IF($C$483=C473,E473,""))))</f>
        <v/>
      </c>
    </row>
    <row r="558" spans="1:2" x14ac:dyDescent="0.25">
      <c r="A558" s="26">
        <v>74</v>
      </c>
      <c r="B558" t="str">
        <f t="shared" ref="B558:B564" si="2">IF($C$483=C76,E76,IF($C$483=C327,E327,IF($C$483=C474,E474,"")))</f>
        <v/>
      </c>
    </row>
    <row r="559" spans="1:2" x14ac:dyDescent="0.25">
      <c r="A559" s="26">
        <v>75</v>
      </c>
      <c r="B559" t="str">
        <f t="shared" si="2"/>
        <v/>
      </c>
    </row>
    <row r="560" spans="1:2" x14ac:dyDescent="0.25">
      <c r="A560" s="26">
        <v>76</v>
      </c>
      <c r="B560" t="str">
        <f t="shared" si="2"/>
        <v/>
      </c>
    </row>
    <row r="561" spans="1:2" x14ac:dyDescent="0.25">
      <c r="A561" s="26">
        <v>77</v>
      </c>
      <c r="B561" t="str">
        <f t="shared" si="2"/>
        <v/>
      </c>
    </row>
    <row r="562" spans="1:2" x14ac:dyDescent="0.25">
      <c r="A562" s="26">
        <v>78</v>
      </c>
      <c r="B562" t="str">
        <f t="shared" si="2"/>
        <v/>
      </c>
    </row>
    <row r="563" spans="1:2" x14ac:dyDescent="0.25">
      <c r="A563" s="26">
        <v>79</v>
      </c>
      <c r="B563" t="str">
        <f t="shared" si="2"/>
        <v/>
      </c>
    </row>
    <row r="564" spans="1:2" x14ac:dyDescent="0.25">
      <c r="A564" s="26">
        <v>80</v>
      </c>
      <c r="B564" t="str">
        <f t="shared" si="2"/>
        <v/>
      </c>
    </row>
    <row r="565" spans="1:2" x14ac:dyDescent="0.25">
      <c r="A565" s="26">
        <v>81</v>
      </c>
      <c r="B565" t="str">
        <f>IF($C$483=C83,E83,IF($C$483=C334,E334,IF($C$483=C481,E481,"")))</f>
        <v/>
      </c>
    </row>
    <row r="566" spans="1:2" x14ac:dyDescent="0.25">
      <c r="A566" s="26">
        <v>82</v>
      </c>
      <c r="B566" t="str">
        <f t="shared" ref="B566:B590" si="3">IF($C$483=C84,E84,IF($C$483=C335,E335,""))</f>
        <v/>
      </c>
    </row>
    <row r="567" spans="1:2" x14ac:dyDescent="0.25">
      <c r="A567" s="26">
        <v>83</v>
      </c>
      <c r="B567" t="str">
        <f t="shared" si="3"/>
        <v/>
      </c>
    </row>
    <row r="568" spans="1:2" x14ac:dyDescent="0.25">
      <c r="A568" s="26">
        <v>84</v>
      </c>
      <c r="B568" t="str">
        <f t="shared" si="3"/>
        <v/>
      </c>
    </row>
    <row r="569" spans="1:2" x14ac:dyDescent="0.25">
      <c r="A569" s="26">
        <v>85</v>
      </c>
      <c r="B569" t="str">
        <f t="shared" si="3"/>
        <v/>
      </c>
    </row>
    <row r="570" spans="1:2" x14ac:dyDescent="0.25">
      <c r="A570" s="26">
        <v>86</v>
      </c>
      <c r="B570" t="str">
        <f t="shared" si="3"/>
        <v/>
      </c>
    </row>
    <row r="571" spans="1:2" x14ac:dyDescent="0.25">
      <c r="A571" s="26">
        <v>87</v>
      </c>
      <c r="B571" t="str">
        <f t="shared" si="3"/>
        <v/>
      </c>
    </row>
    <row r="572" spans="1:2" x14ac:dyDescent="0.25">
      <c r="A572" s="26">
        <v>88</v>
      </c>
      <c r="B572" t="str">
        <f t="shared" si="3"/>
        <v/>
      </c>
    </row>
    <row r="573" spans="1:2" x14ac:dyDescent="0.25">
      <c r="A573" s="26">
        <v>89</v>
      </c>
      <c r="B573" t="str">
        <f t="shared" si="3"/>
        <v/>
      </c>
    </row>
    <row r="574" spans="1:2" x14ac:dyDescent="0.25">
      <c r="A574" s="26">
        <v>90</v>
      </c>
      <c r="B574" t="str">
        <f t="shared" si="3"/>
        <v/>
      </c>
    </row>
    <row r="575" spans="1:2" x14ac:dyDescent="0.25">
      <c r="A575" s="26">
        <v>91</v>
      </c>
      <c r="B575" t="str">
        <f t="shared" si="3"/>
        <v/>
      </c>
    </row>
    <row r="576" spans="1:2" x14ac:dyDescent="0.25">
      <c r="A576" s="26">
        <v>92</v>
      </c>
      <c r="B576" t="str">
        <f t="shared" si="3"/>
        <v/>
      </c>
    </row>
    <row r="577" spans="1:2" x14ac:dyDescent="0.25">
      <c r="A577" s="26">
        <v>93</v>
      </c>
      <c r="B577" t="str">
        <f t="shared" si="3"/>
        <v/>
      </c>
    </row>
    <row r="578" spans="1:2" x14ac:dyDescent="0.25">
      <c r="A578" s="26">
        <v>94</v>
      </c>
      <c r="B578" t="str">
        <f t="shared" si="3"/>
        <v/>
      </c>
    </row>
    <row r="579" spans="1:2" x14ac:dyDescent="0.25">
      <c r="A579" s="26">
        <v>95</v>
      </c>
      <c r="B579" t="str">
        <f t="shared" si="3"/>
        <v/>
      </c>
    </row>
    <row r="580" spans="1:2" x14ac:dyDescent="0.25">
      <c r="A580" s="26">
        <v>96</v>
      </c>
      <c r="B580" t="str">
        <f t="shared" si="3"/>
        <v/>
      </c>
    </row>
    <row r="581" spans="1:2" x14ac:dyDescent="0.25">
      <c r="A581" s="26">
        <v>97</v>
      </c>
      <c r="B581" t="str">
        <f t="shared" si="3"/>
        <v/>
      </c>
    </row>
    <row r="582" spans="1:2" x14ac:dyDescent="0.25">
      <c r="A582" s="26">
        <v>98</v>
      </c>
      <c r="B582" t="str">
        <f t="shared" si="3"/>
        <v/>
      </c>
    </row>
    <row r="583" spans="1:2" x14ac:dyDescent="0.25">
      <c r="A583" s="26">
        <v>99</v>
      </c>
      <c r="B583" t="str">
        <f t="shared" si="3"/>
        <v/>
      </c>
    </row>
    <row r="584" spans="1:2" x14ac:dyDescent="0.25">
      <c r="A584" s="26">
        <v>100</v>
      </c>
      <c r="B584" t="str">
        <f t="shared" si="3"/>
        <v/>
      </c>
    </row>
    <row r="585" spans="1:2" x14ac:dyDescent="0.25">
      <c r="A585" s="26">
        <v>101</v>
      </c>
      <c r="B585" t="str">
        <f t="shared" si="3"/>
        <v/>
      </c>
    </row>
    <row r="586" spans="1:2" x14ac:dyDescent="0.25">
      <c r="A586" s="26">
        <v>102</v>
      </c>
      <c r="B586" t="str">
        <f t="shared" si="3"/>
        <v/>
      </c>
    </row>
    <row r="587" spans="1:2" x14ac:dyDescent="0.25">
      <c r="A587" s="26">
        <v>103</v>
      </c>
      <c r="B587" t="str">
        <f t="shared" si="3"/>
        <v/>
      </c>
    </row>
    <row r="588" spans="1:2" x14ac:dyDescent="0.25">
      <c r="A588" s="26">
        <v>104</v>
      </c>
      <c r="B588" t="str">
        <f t="shared" si="3"/>
        <v/>
      </c>
    </row>
    <row r="589" spans="1:2" x14ac:dyDescent="0.25">
      <c r="A589" s="26">
        <v>105</v>
      </c>
      <c r="B589" t="str">
        <f t="shared" si="3"/>
        <v/>
      </c>
    </row>
    <row r="590" spans="1:2" x14ac:dyDescent="0.25">
      <c r="A590" s="26">
        <v>106</v>
      </c>
      <c r="B590" t="str">
        <f t="shared" si="3"/>
        <v/>
      </c>
    </row>
    <row r="591" spans="1:2" x14ac:dyDescent="0.25">
      <c r="A591" s="26">
        <v>107</v>
      </c>
      <c r="B591" t="str">
        <f>IF($C$483=C109,E109,IF($C$483=C360,E360,""))</f>
        <v/>
      </c>
    </row>
    <row r="592" spans="1:2" x14ac:dyDescent="0.25">
      <c r="A592" s="26">
        <v>108</v>
      </c>
      <c r="B592" t="str">
        <f t="shared" ref="B592:B630" si="4">IF($C$483=C361,E361,"")</f>
        <v/>
      </c>
    </row>
    <row r="593" spans="1:2" x14ac:dyDescent="0.25">
      <c r="A593" s="26">
        <v>109</v>
      </c>
      <c r="B593" t="str">
        <f t="shared" si="4"/>
        <v/>
      </c>
    </row>
    <row r="594" spans="1:2" x14ac:dyDescent="0.25">
      <c r="A594" s="26">
        <v>110</v>
      </c>
      <c r="B594" t="str">
        <f t="shared" si="4"/>
        <v/>
      </c>
    </row>
    <row r="595" spans="1:2" x14ac:dyDescent="0.25">
      <c r="A595" s="26">
        <v>111</v>
      </c>
      <c r="B595" t="str">
        <f t="shared" si="4"/>
        <v/>
      </c>
    </row>
    <row r="596" spans="1:2" x14ac:dyDescent="0.25">
      <c r="A596" s="26">
        <v>112</v>
      </c>
      <c r="B596" t="str">
        <f t="shared" si="4"/>
        <v/>
      </c>
    </row>
    <row r="597" spans="1:2" x14ac:dyDescent="0.25">
      <c r="A597" s="26">
        <v>113</v>
      </c>
      <c r="B597" t="str">
        <f t="shared" si="4"/>
        <v/>
      </c>
    </row>
    <row r="598" spans="1:2" x14ac:dyDescent="0.25">
      <c r="A598" s="26">
        <v>114</v>
      </c>
      <c r="B598" t="str">
        <f t="shared" si="4"/>
        <v/>
      </c>
    </row>
    <row r="599" spans="1:2" x14ac:dyDescent="0.25">
      <c r="A599" s="26">
        <v>115</v>
      </c>
      <c r="B599" t="str">
        <f t="shared" si="4"/>
        <v/>
      </c>
    </row>
    <row r="600" spans="1:2" x14ac:dyDescent="0.25">
      <c r="A600" s="26">
        <v>116</v>
      </c>
      <c r="B600" t="str">
        <f t="shared" si="4"/>
        <v/>
      </c>
    </row>
    <row r="601" spans="1:2" x14ac:dyDescent="0.25">
      <c r="A601" s="26">
        <v>117</v>
      </c>
      <c r="B601" t="str">
        <f t="shared" si="4"/>
        <v/>
      </c>
    </row>
    <row r="602" spans="1:2" x14ac:dyDescent="0.25">
      <c r="A602" s="26">
        <v>118</v>
      </c>
      <c r="B602" t="str">
        <f t="shared" si="4"/>
        <v/>
      </c>
    </row>
    <row r="603" spans="1:2" x14ac:dyDescent="0.25">
      <c r="A603" s="26">
        <v>119</v>
      </c>
      <c r="B603" t="str">
        <f t="shared" si="4"/>
        <v/>
      </c>
    </row>
    <row r="604" spans="1:2" x14ac:dyDescent="0.25">
      <c r="A604" s="26">
        <v>120</v>
      </c>
      <c r="B604" t="str">
        <f t="shared" si="4"/>
        <v/>
      </c>
    </row>
    <row r="605" spans="1:2" x14ac:dyDescent="0.25">
      <c r="A605" s="26">
        <v>121</v>
      </c>
      <c r="B605" t="str">
        <f t="shared" si="4"/>
        <v/>
      </c>
    </row>
    <row r="606" spans="1:2" x14ac:dyDescent="0.25">
      <c r="A606" s="26">
        <v>122</v>
      </c>
      <c r="B606" t="str">
        <f t="shared" si="4"/>
        <v/>
      </c>
    </row>
    <row r="607" spans="1:2" x14ac:dyDescent="0.25">
      <c r="A607" s="26">
        <v>123</v>
      </c>
      <c r="B607" t="str">
        <f t="shared" si="4"/>
        <v/>
      </c>
    </row>
    <row r="608" spans="1:2" x14ac:dyDescent="0.25">
      <c r="A608" s="26">
        <v>124</v>
      </c>
      <c r="B608" t="str">
        <f t="shared" si="4"/>
        <v/>
      </c>
    </row>
    <row r="609" spans="1:2" x14ac:dyDescent="0.25">
      <c r="A609" s="26">
        <v>125</v>
      </c>
      <c r="B609" t="str">
        <f t="shared" si="4"/>
        <v/>
      </c>
    </row>
    <row r="610" spans="1:2" x14ac:dyDescent="0.25">
      <c r="A610" s="26">
        <v>126</v>
      </c>
      <c r="B610" t="str">
        <f t="shared" si="4"/>
        <v/>
      </c>
    </row>
    <row r="611" spans="1:2" x14ac:dyDescent="0.25">
      <c r="A611" s="26">
        <v>127</v>
      </c>
      <c r="B611" t="str">
        <f t="shared" si="4"/>
        <v/>
      </c>
    </row>
    <row r="612" spans="1:2" x14ac:dyDescent="0.25">
      <c r="A612" s="26">
        <v>128</v>
      </c>
      <c r="B612" t="str">
        <f t="shared" si="4"/>
        <v/>
      </c>
    </row>
    <row r="613" spans="1:2" x14ac:dyDescent="0.25">
      <c r="A613" s="26">
        <v>129</v>
      </c>
      <c r="B613" t="str">
        <f t="shared" si="4"/>
        <v/>
      </c>
    </row>
    <row r="614" spans="1:2" x14ac:dyDescent="0.25">
      <c r="A614" s="26">
        <v>130</v>
      </c>
      <c r="B614" t="str">
        <f t="shared" si="4"/>
        <v/>
      </c>
    </row>
    <row r="615" spans="1:2" x14ac:dyDescent="0.25">
      <c r="A615" s="26">
        <v>131</v>
      </c>
      <c r="B615" t="str">
        <f t="shared" si="4"/>
        <v/>
      </c>
    </row>
    <row r="616" spans="1:2" x14ac:dyDescent="0.25">
      <c r="A616" s="26">
        <v>132</v>
      </c>
      <c r="B616" t="str">
        <f t="shared" si="4"/>
        <v/>
      </c>
    </row>
    <row r="617" spans="1:2" x14ac:dyDescent="0.25">
      <c r="A617" s="26">
        <v>133</v>
      </c>
      <c r="B617" t="str">
        <f t="shared" si="4"/>
        <v/>
      </c>
    </row>
    <row r="618" spans="1:2" x14ac:dyDescent="0.25">
      <c r="A618" s="26">
        <v>134</v>
      </c>
      <c r="B618" t="str">
        <f t="shared" si="4"/>
        <v/>
      </c>
    </row>
    <row r="619" spans="1:2" x14ac:dyDescent="0.25">
      <c r="A619" s="26">
        <v>135</v>
      </c>
      <c r="B619" t="str">
        <f t="shared" si="4"/>
        <v/>
      </c>
    </row>
    <row r="620" spans="1:2" x14ac:dyDescent="0.25">
      <c r="A620" s="26">
        <v>136</v>
      </c>
      <c r="B620" t="str">
        <f t="shared" si="4"/>
        <v/>
      </c>
    </row>
    <row r="621" spans="1:2" x14ac:dyDescent="0.25">
      <c r="A621" s="26">
        <v>137</v>
      </c>
      <c r="B621" t="str">
        <f t="shared" si="4"/>
        <v/>
      </c>
    </row>
    <row r="622" spans="1:2" x14ac:dyDescent="0.25">
      <c r="A622" s="26">
        <v>138</v>
      </c>
      <c r="B622" t="str">
        <f t="shared" si="4"/>
        <v/>
      </c>
    </row>
    <row r="623" spans="1:2" x14ac:dyDescent="0.25">
      <c r="A623" s="26">
        <v>139</v>
      </c>
      <c r="B623" t="str">
        <f t="shared" si="4"/>
        <v/>
      </c>
    </row>
    <row r="624" spans="1:2" x14ac:dyDescent="0.25">
      <c r="A624" s="26">
        <v>140</v>
      </c>
      <c r="B624" t="str">
        <f t="shared" si="4"/>
        <v/>
      </c>
    </row>
    <row r="625" spans="1:2" x14ac:dyDescent="0.25">
      <c r="A625" s="26">
        <v>141</v>
      </c>
      <c r="B625" t="str">
        <f t="shared" si="4"/>
        <v/>
      </c>
    </row>
    <row r="626" spans="1:2" x14ac:dyDescent="0.25">
      <c r="A626" s="26">
        <v>142</v>
      </c>
      <c r="B626" t="str">
        <f t="shared" si="4"/>
        <v/>
      </c>
    </row>
    <row r="627" spans="1:2" x14ac:dyDescent="0.25">
      <c r="A627" s="26">
        <v>143</v>
      </c>
      <c r="B627" t="str">
        <f t="shared" si="4"/>
        <v/>
      </c>
    </row>
    <row r="628" spans="1:2" x14ac:dyDescent="0.25">
      <c r="A628" s="26">
        <v>144</v>
      </c>
      <c r="B628" t="str">
        <f t="shared" si="4"/>
        <v/>
      </c>
    </row>
    <row r="629" spans="1:2" x14ac:dyDescent="0.25">
      <c r="A629" s="26">
        <v>145</v>
      </c>
      <c r="B629" t="str">
        <f t="shared" si="4"/>
        <v/>
      </c>
    </row>
    <row r="630" spans="1:2" x14ac:dyDescent="0.25">
      <c r="A630" s="26">
        <v>146</v>
      </c>
      <c r="B630" t="str">
        <f t="shared" si="4"/>
        <v/>
      </c>
    </row>
    <row r="631" spans="1:2" x14ac:dyDescent="0.25">
      <c r="A631" s="26">
        <v>147</v>
      </c>
      <c r="B631" t="str">
        <f>IF($C$483=C400,E400,"")</f>
        <v/>
      </c>
    </row>
    <row r="632" spans="1:2" x14ac:dyDescent="0.25">
      <c r="A632" s="26"/>
    </row>
    <row r="633" spans="1:2" x14ac:dyDescent="0.25">
      <c r="A633" s="26"/>
    </row>
    <row r="634" spans="1:2" x14ac:dyDescent="0.25">
      <c r="A634" s="26"/>
    </row>
    <row r="635" spans="1:2" x14ac:dyDescent="0.25">
      <c r="A635" s="26"/>
    </row>
    <row r="636" spans="1:2" x14ac:dyDescent="0.25">
      <c r="A636" s="26"/>
    </row>
    <row r="637" spans="1:2" x14ac:dyDescent="0.25">
      <c r="A637" s="26"/>
    </row>
    <row r="638" spans="1:2" x14ac:dyDescent="0.25">
      <c r="A638" s="26"/>
    </row>
    <row r="639" spans="1:2" x14ac:dyDescent="0.25">
      <c r="A639" s="26"/>
    </row>
    <row r="640" spans="1:2" x14ac:dyDescent="0.25">
      <c r="A640" s="26"/>
    </row>
    <row r="641" spans="1:1" x14ac:dyDescent="0.25">
      <c r="A641" s="26"/>
    </row>
    <row r="642" spans="1:1" x14ac:dyDescent="0.25">
      <c r="A642" s="26"/>
    </row>
    <row r="643" spans="1:1" x14ac:dyDescent="0.25">
      <c r="A643" s="26"/>
    </row>
    <row r="644" spans="1:1" x14ac:dyDescent="0.25">
      <c r="A644" s="26"/>
    </row>
    <row r="645" spans="1:1" x14ac:dyDescent="0.25">
      <c r="A645" s="26"/>
    </row>
    <row r="646" spans="1:1" x14ac:dyDescent="0.25">
      <c r="A646" s="26"/>
    </row>
    <row r="647" spans="1:1" x14ac:dyDescent="0.25">
      <c r="A647" s="26"/>
    </row>
    <row r="648" spans="1:1" x14ac:dyDescent="0.25">
      <c r="A648" s="26"/>
    </row>
    <row r="649" spans="1:1" x14ac:dyDescent="0.25">
      <c r="A649" s="26"/>
    </row>
    <row r="650" spans="1:1" x14ac:dyDescent="0.25">
      <c r="A650" s="26"/>
    </row>
    <row r="651" spans="1:1" x14ac:dyDescent="0.25">
      <c r="A651" s="26"/>
    </row>
    <row r="652" spans="1:1" x14ac:dyDescent="0.25">
      <c r="A652" s="26"/>
    </row>
    <row r="653" spans="1:1" x14ac:dyDescent="0.25">
      <c r="A653" s="26"/>
    </row>
    <row r="654" spans="1:1" x14ac:dyDescent="0.25">
      <c r="A654" s="26"/>
    </row>
    <row r="655" spans="1:1" x14ac:dyDescent="0.25">
      <c r="A655" s="26"/>
    </row>
    <row r="656" spans="1:1" x14ac:dyDescent="0.25">
      <c r="A656" s="26"/>
    </row>
    <row r="657" spans="1:1" x14ac:dyDescent="0.25">
      <c r="A657" s="26"/>
    </row>
    <row r="658" spans="1:1" x14ac:dyDescent="0.25">
      <c r="A658" s="26"/>
    </row>
    <row r="659" spans="1:1" x14ac:dyDescent="0.25">
      <c r="A659" s="26"/>
    </row>
    <row r="660" spans="1:1" x14ac:dyDescent="0.25">
      <c r="A660" s="26"/>
    </row>
    <row r="661" spans="1:1" x14ac:dyDescent="0.25">
      <c r="A661" s="26"/>
    </row>
    <row r="662" spans="1:1" x14ac:dyDescent="0.25">
      <c r="A662" s="26"/>
    </row>
    <row r="663" spans="1:1" x14ac:dyDescent="0.25">
      <c r="A663" s="26"/>
    </row>
    <row r="664" spans="1:1" x14ac:dyDescent="0.25">
      <c r="A664" s="26"/>
    </row>
    <row r="665" spans="1:1" x14ac:dyDescent="0.25">
      <c r="A665" s="26"/>
    </row>
    <row r="666" spans="1:1" x14ac:dyDescent="0.25">
      <c r="A666" s="26"/>
    </row>
    <row r="667" spans="1:1" x14ac:dyDescent="0.25">
      <c r="A667" s="26"/>
    </row>
    <row r="668" spans="1:1" x14ac:dyDescent="0.25">
      <c r="A668" s="26"/>
    </row>
    <row r="669" spans="1:1" x14ac:dyDescent="0.25">
      <c r="A669" s="26"/>
    </row>
    <row r="670" spans="1:1" x14ac:dyDescent="0.25">
      <c r="A670" s="26"/>
    </row>
    <row r="671" spans="1:1" x14ac:dyDescent="0.25">
      <c r="A671" s="26"/>
    </row>
    <row r="672" spans="1:1" x14ac:dyDescent="0.25">
      <c r="A672" s="26"/>
    </row>
    <row r="673" spans="1:1" x14ac:dyDescent="0.25">
      <c r="A673" s="26"/>
    </row>
    <row r="674" spans="1:1" x14ac:dyDescent="0.25">
      <c r="A674" s="26"/>
    </row>
    <row r="675" spans="1:1" x14ac:dyDescent="0.25">
      <c r="A675" s="26"/>
    </row>
    <row r="676" spans="1:1" x14ac:dyDescent="0.25">
      <c r="A676" s="26"/>
    </row>
    <row r="677" spans="1:1" x14ac:dyDescent="0.25">
      <c r="A677" s="26"/>
    </row>
    <row r="678" spans="1:1" x14ac:dyDescent="0.25">
      <c r="A678" s="26"/>
    </row>
    <row r="679" spans="1:1" x14ac:dyDescent="0.25">
      <c r="A679" s="26"/>
    </row>
    <row r="680" spans="1:1" x14ac:dyDescent="0.25">
      <c r="A680" s="26"/>
    </row>
    <row r="681" spans="1:1" x14ac:dyDescent="0.25">
      <c r="A681" s="26"/>
    </row>
    <row r="682" spans="1:1" x14ac:dyDescent="0.25">
      <c r="A682" s="26"/>
    </row>
    <row r="683" spans="1:1" x14ac:dyDescent="0.25">
      <c r="A683" s="26"/>
    </row>
    <row r="684" spans="1:1" x14ac:dyDescent="0.25">
      <c r="A684" s="26"/>
    </row>
    <row r="685" spans="1:1" x14ac:dyDescent="0.25">
      <c r="A685" s="26"/>
    </row>
    <row r="686" spans="1:1" x14ac:dyDescent="0.25">
      <c r="A686" s="26"/>
    </row>
    <row r="687" spans="1:1" x14ac:dyDescent="0.25">
      <c r="A687" s="26"/>
    </row>
    <row r="688" spans="1:1" x14ac:dyDescent="0.25">
      <c r="A688" s="26"/>
    </row>
    <row r="689" spans="1:1" x14ac:dyDescent="0.25">
      <c r="A689" s="26"/>
    </row>
    <row r="690" spans="1:1" x14ac:dyDescent="0.25">
      <c r="A690" s="26"/>
    </row>
    <row r="691" spans="1:1" x14ac:dyDescent="0.25">
      <c r="A691" s="26"/>
    </row>
    <row r="692" spans="1:1" x14ac:dyDescent="0.25">
      <c r="A692" s="26"/>
    </row>
    <row r="693" spans="1:1" x14ac:dyDescent="0.25">
      <c r="A693" s="26"/>
    </row>
    <row r="694" spans="1:1" x14ac:dyDescent="0.25">
      <c r="A694" s="26"/>
    </row>
    <row r="695" spans="1:1" x14ac:dyDescent="0.25">
      <c r="A695" s="26"/>
    </row>
    <row r="696" spans="1:1" x14ac:dyDescent="0.25">
      <c r="A696" s="26"/>
    </row>
    <row r="697" spans="1:1" x14ac:dyDescent="0.25">
      <c r="A697" s="26"/>
    </row>
    <row r="698" spans="1:1" x14ac:dyDescent="0.25">
      <c r="A698" s="26"/>
    </row>
    <row r="699" spans="1:1" x14ac:dyDescent="0.25">
      <c r="A699" s="26"/>
    </row>
    <row r="700" spans="1:1" x14ac:dyDescent="0.25">
      <c r="A700" s="26"/>
    </row>
    <row r="701" spans="1:1" x14ac:dyDescent="0.25">
      <c r="A701" s="26"/>
    </row>
    <row r="702" spans="1:1" x14ac:dyDescent="0.25">
      <c r="A702" s="26"/>
    </row>
    <row r="703" spans="1:1" x14ac:dyDescent="0.25">
      <c r="A703" s="26"/>
    </row>
    <row r="704" spans="1:1" x14ac:dyDescent="0.25">
      <c r="A704" s="26"/>
    </row>
    <row r="705" spans="1:1" x14ac:dyDescent="0.25">
      <c r="A705" s="26"/>
    </row>
    <row r="706" spans="1:1" x14ac:dyDescent="0.25">
      <c r="A706" s="26"/>
    </row>
    <row r="707" spans="1:1" x14ac:dyDescent="0.25">
      <c r="A707" s="26"/>
    </row>
    <row r="708" spans="1:1" x14ac:dyDescent="0.25">
      <c r="A708" s="26"/>
    </row>
    <row r="709" spans="1:1" x14ac:dyDescent="0.25">
      <c r="A709" s="26"/>
    </row>
    <row r="710" spans="1:1" x14ac:dyDescent="0.25">
      <c r="A710" s="26"/>
    </row>
    <row r="711" spans="1:1" x14ac:dyDescent="0.25">
      <c r="A711" s="26"/>
    </row>
    <row r="712" spans="1:1" x14ac:dyDescent="0.25">
      <c r="A712" s="26"/>
    </row>
    <row r="713" spans="1:1" x14ac:dyDescent="0.25">
      <c r="A713" s="26"/>
    </row>
    <row r="714" spans="1:1" x14ac:dyDescent="0.25">
      <c r="A714" s="26"/>
    </row>
    <row r="715" spans="1:1" x14ac:dyDescent="0.25">
      <c r="A715" s="26"/>
    </row>
    <row r="716" spans="1:1" x14ac:dyDescent="0.25">
      <c r="A716" s="26"/>
    </row>
    <row r="717" spans="1:1" x14ac:dyDescent="0.25">
      <c r="A717" s="26"/>
    </row>
    <row r="718" spans="1:1" x14ac:dyDescent="0.25">
      <c r="A718" s="26"/>
    </row>
    <row r="719" spans="1:1" x14ac:dyDescent="0.25">
      <c r="A719" s="26"/>
    </row>
    <row r="720" spans="1:1" x14ac:dyDescent="0.25">
      <c r="A720" s="26"/>
    </row>
    <row r="721" spans="1:1" x14ac:dyDescent="0.25">
      <c r="A721" s="26"/>
    </row>
    <row r="722" spans="1:1" x14ac:dyDescent="0.25">
      <c r="A722" s="26"/>
    </row>
    <row r="723" spans="1:1" x14ac:dyDescent="0.25">
      <c r="A723" s="26"/>
    </row>
    <row r="724" spans="1:1" x14ac:dyDescent="0.25">
      <c r="A724" s="26"/>
    </row>
    <row r="725" spans="1:1" x14ac:dyDescent="0.25">
      <c r="A725" s="26"/>
    </row>
    <row r="726" spans="1:1" x14ac:dyDescent="0.25">
      <c r="A726" s="26"/>
    </row>
    <row r="727" spans="1:1" x14ac:dyDescent="0.25">
      <c r="A727" s="26"/>
    </row>
    <row r="728" spans="1:1" x14ac:dyDescent="0.25">
      <c r="A728" s="26"/>
    </row>
    <row r="729" spans="1:1" x14ac:dyDescent="0.25">
      <c r="A729" s="26"/>
    </row>
    <row r="730" spans="1:1" x14ac:dyDescent="0.25">
      <c r="A730" s="26"/>
    </row>
    <row r="731" spans="1:1" x14ac:dyDescent="0.25">
      <c r="A731" s="26"/>
    </row>
    <row r="732" spans="1:1" x14ac:dyDescent="0.25">
      <c r="A732" s="26"/>
    </row>
    <row r="733" spans="1:1" x14ac:dyDescent="0.25">
      <c r="A733" s="26"/>
    </row>
    <row r="734" spans="1:1" x14ac:dyDescent="0.25">
      <c r="A734" s="26"/>
    </row>
    <row r="735" spans="1:1" x14ac:dyDescent="0.25">
      <c r="A735" s="26"/>
    </row>
    <row r="736" spans="1:1" x14ac:dyDescent="0.25">
      <c r="A736" s="26"/>
    </row>
    <row r="737" spans="1:1" x14ac:dyDescent="0.25">
      <c r="A737" s="26"/>
    </row>
    <row r="738" spans="1:1" x14ac:dyDescent="0.25">
      <c r="A738" s="26"/>
    </row>
    <row r="739" spans="1:1" x14ac:dyDescent="0.25">
      <c r="A739" s="26"/>
    </row>
    <row r="740" spans="1:1" x14ac:dyDescent="0.25">
      <c r="A740" s="26"/>
    </row>
    <row r="741" spans="1:1" x14ac:dyDescent="0.25">
      <c r="A741" s="26"/>
    </row>
    <row r="742" spans="1:1" x14ac:dyDescent="0.25">
      <c r="A742" s="26"/>
    </row>
    <row r="743" spans="1:1" x14ac:dyDescent="0.25">
      <c r="A743" s="26"/>
    </row>
    <row r="744" spans="1:1" x14ac:dyDescent="0.25">
      <c r="A744" s="26"/>
    </row>
    <row r="745" spans="1:1" x14ac:dyDescent="0.25">
      <c r="A745" s="26"/>
    </row>
    <row r="746" spans="1:1" x14ac:dyDescent="0.25">
      <c r="A746" s="26"/>
    </row>
    <row r="747" spans="1:1" x14ac:dyDescent="0.25">
      <c r="A747" s="26"/>
    </row>
    <row r="748" spans="1:1" x14ac:dyDescent="0.25">
      <c r="A748" s="26"/>
    </row>
    <row r="749" spans="1:1" x14ac:dyDescent="0.25">
      <c r="A749" s="26"/>
    </row>
    <row r="750" spans="1:1" x14ac:dyDescent="0.25">
      <c r="A750" s="26"/>
    </row>
    <row r="751" spans="1:1" x14ac:dyDescent="0.25">
      <c r="A751" s="26"/>
    </row>
    <row r="752" spans="1:1" x14ac:dyDescent="0.25">
      <c r="A752" s="26"/>
    </row>
    <row r="753" spans="1:1" x14ac:dyDescent="0.25">
      <c r="A753" s="26"/>
    </row>
    <row r="754" spans="1:1" x14ac:dyDescent="0.25">
      <c r="A754" s="26"/>
    </row>
    <row r="755" spans="1:1" x14ac:dyDescent="0.25">
      <c r="A755" s="26"/>
    </row>
    <row r="756" spans="1:1" x14ac:dyDescent="0.25">
      <c r="A756" s="26"/>
    </row>
    <row r="757" spans="1:1" x14ac:dyDescent="0.25">
      <c r="A757" s="26"/>
    </row>
    <row r="758" spans="1:1" x14ac:dyDescent="0.25">
      <c r="A758" s="26"/>
    </row>
    <row r="759" spans="1:1" x14ac:dyDescent="0.25">
      <c r="A759" s="26"/>
    </row>
    <row r="760" spans="1:1" x14ac:dyDescent="0.25">
      <c r="A760" s="26"/>
    </row>
    <row r="761" spans="1:1" x14ac:dyDescent="0.25">
      <c r="A761" s="26"/>
    </row>
    <row r="762" spans="1:1" x14ac:dyDescent="0.25">
      <c r="A762" s="26"/>
    </row>
    <row r="763" spans="1:1" x14ac:dyDescent="0.25">
      <c r="A763" s="26"/>
    </row>
    <row r="764" spans="1:1" x14ac:dyDescent="0.25">
      <c r="A764" s="26"/>
    </row>
    <row r="765" spans="1:1" x14ac:dyDescent="0.25">
      <c r="A765" s="26"/>
    </row>
    <row r="766" spans="1:1" x14ac:dyDescent="0.25">
      <c r="A766" s="26"/>
    </row>
    <row r="767" spans="1:1" x14ac:dyDescent="0.25">
      <c r="A767" s="26"/>
    </row>
    <row r="768" spans="1:1" x14ac:dyDescent="0.25">
      <c r="A768" s="26"/>
    </row>
    <row r="769" spans="1:1" x14ac:dyDescent="0.25">
      <c r="A769" s="26"/>
    </row>
    <row r="770" spans="1:1" x14ac:dyDescent="0.25">
      <c r="A770" s="26"/>
    </row>
    <row r="771" spans="1:1" x14ac:dyDescent="0.25">
      <c r="A771" s="26"/>
    </row>
    <row r="772" spans="1:1" x14ac:dyDescent="0.25">
      <c r="A772" s="26"/>
    </row>
    <row r="773" spans="1:1" x14ac:dyDescent="0.25">
      <c r="A773" s="26"/>
    </row>
    <row r="774" spans="1:1" x14ac:dyDescent="0.25">
      <c r="A774" s="26"/>
    </row>
    <row r="775" spans="1:1" x14ac:dyDescent="0.25">
      <c r="A775" s="26"/>
    </row>
    <row r="776" spans="1:1" x14ac:dyDescent="0.25">
      <c r="A776" s="26"/>
    </row>
    <row r="777" spans="1:1" x14ac:dyDescent="0.25">
      <c r="A777" s="26"/>
    </row>
    <row r="778" spans="1:1" x14ac:dyDescent="0.25">
      <c r="A778" s="26"/>
    </row>
  </sheetData>
  <sheetProtection sheet="1" objects="1" scenarios="1"/>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I481"/>
  <sheetViews>
    <sheetView topLeftCell="A40" workbookViewId="0">
      <selection activeCell="L26" sqref="L26"/>
    </sheetView>
  </sheetViews>
  <sheetFormatPr defaultRowHeight="15" x14ac:dyDescent="0.25"/>
  <cols>
    <col min="1" max="1" width="3.5703125" customWidth="1"/>
    <col min="2" max="2" width="33.28515625" bestFit="1" customWidth="1"/>
    <col min="3" max="3" width="41.7109375" customWidth="1"/>
    <col min="4" max="4" width="53.28515625" customWidth="1"/>
    <col min="5" max="5" width="52.42578125" customWidth="1"/>
    <col min="6" max="6" width="40.28515625" customWidth="1"/>
    <col min="7" max="7" width="24.140625" customWidth="1"/>
  </cols>
  <sheetData>
    <row r="2" spans="2:9" x14ac:dyDescent="0.25">
      <c r="B2" s="19" t="s">
        <v>136</v>
      </c>
      <c r="C2" s="19" t="s">
        <v>604</v>
      </c>
      <c r="D2" s="19" t="s">
        <v>210</v>
      </c>
      <c r="E2" s="19" t="s">
        <v>43</v>
      </c>
      <c r="F2" s="19" t="s">
        <v>606</v>
      </c>
    </row>
    <row r="3" spans="2:9" x14ac:dyDescent="0.25">
      <c r="B3" s="20" t="s">
        <v>137</v>
      </c>
      <c r="C3" s="21" t="s">
        <v>142</v>
      </c>
      <c r="D3" s="20" t="s">
        <v>573</v>
      </c>
      <c r="E3" s="20" t="s">
        <v>211</v>
      </c>
      <c r="F3" s="20" t="s">
        <v>212</v>
      </c>
      <c r="H3" t="s">
        <v>607</v>
      </c>
      <c r="I3" t="str">
        <f>CONCATENATE(H3," - ",E3)</f>
        <v xml:space="preserve">A01 - Analýza spoločných potrieb/výziev. </v>
      </c>
    </row>
    <row r="4" spans="2:9" x14ac:dyDescent="0.25">
      <c r="B4" s="20" t="s">
        <v>137</v>
      </c>
      <c r="C4" s="21" t="s">
        <v>142</v>
      </c>
      <c r="D4" s="20" t="s">
        <v>573</v>
      </c>
      <c r="E4" s="20" t="s">
        <v>213</v>
      </c>
      <c r="F4" s="20" t="s">
        <v>212</v>
      </c>
      <c r="H4" t="s">
        <v>608</v>
      </c>
      <c r="I4" t="str">
        <f t="shared" ref="I4:I67" si="0">CONCATENATE(H4," - ",E4)</f>
        <v>A02 - Príprava nových spoločných vzdelávacích programov/výstupov.</v>
      </c>
    </row>
    <row r="5" spans="2:9" x14ac:dyDescent="0.25">
      <c r="B5" s="20" t="s">
        <v>137</v>
      </c>
      <c r="C5" s="21" t="s">
        <v>142</v>
      </c>
      <c r="D5" s="20" t="s">
        <v>573</v>
      </c>
      <c r="E5" s="20" t="s">
        <v>214</v>
      </c>
      <c r="F5" s="20" t="s">
        <v>212</v>
      </c>
      <c r="H5" t="s">
        <v>609</v>
      </c>
      <c r="I5" t="str">
        <f t="shared" si="0"/>
        <v>A03 - Príprava inovovaných spoločných vzdelávacích programov/výstupov.</v>
      </c>
    </row>
    <row r="6" spans="2:9" x14ac:dyDescent="0.25">
      <c r="B6" s="20" t="s">
        <v>137</v>
      </c>
      <c r="C6" s="21" t="s">
        <v>142</v>
      </c>
      <c r="D6" s="20" t="s">
        <v>573</v>
      </c>
      <c r="E6" s="20" t="s">
        <v>215</v>
      </c>
      <c r="F6" s="20" t="s">
        <v>212</v>
      </c>
      <c r="H6" t="s">
        <v>610</v>
      </c>
      <c r="I6" t="str">
        <f t="shared" si="0"/>
        <v xml:space="preserve">A04 - Testovanie vytvorených spoločných vzdelávacích programov/výstupov v praxi a vyhodnotenie efektivity[1] (napr. prostredníctvom školení, skúšobných lekcií, spoločných prác).  </v>
      </c>
    </row>
    <row r="7" spans="2:9" x14ac:dyDescent="0.25">
      <c r="B7" s="20" t="s">
        <v>137</v>
      </c>
      <c r="C7" s="21" t="s">
        <v>142</v>
      </c>
      <c r="D7" s="20" t="s">
        <v>573</v>
      </c>
      <c r="E7" s="20" t="s">
        <v>216</v>
      </c>
      <c r="F7" s="20" t="s">
        <v>217</v>
      </c>
      <c r="H7" t="s">
        <v>611</v>
      </c>
      <c r="I7" t="str">
        <f t="shared" si="0"/>
        <v xml:space="preserve">A05 - Zavedenie (využitie) vytvorených spoločných vzdelávacích programov/výstupov do praxe a vyhodnotenie efektivity1 (zavedenie do procesu výučby). </v>
      </c>
    </row>
    <row r="8" spans="2:9" x14ac:dyDescent="0.25">
      <c r="B8" s="20" t="s">
        <v>137</v>
      </c>
      <c r="C8" s="21" t="s">
        <v>142</v>
      </c>
      <c r="D8" s="20" t="s">
        <v>573</v>
      </c>
      <c r="E8" s="20" t="s">
        <v>218</v>
      </c>
      <c r="F8" s="20" t="s">
        <v>217</v>
      </c>
      <c r="H8" t="s">
        <v>612</v>
      </c>
      <c r="I8" t="str">
        <f t="shared" si="0"/>
        <v>A06 - Zavedenie a využitie e-learningu.</v>
      </c>
    </row>
    <row r="9" spans="2:9" x14ac:dyDescent="0.25">
      <c r="B9" s="20" t="s">
        <v>137</v>
      </c>
      <c r="C9" s="21" t="s">
        <v>142</v>
      </c>
      <c r="D9" s="20" t="s">
        <v>573</v>
      </c>
      <c r="E9" s="20" t="s">
        <v>219</v>
      </c>
      <c r="F9" s="20" t="s">
        <v>217</v>
      </c>
      <c r="H9" t="s">
        <v>613</v>
      </c>
      <c r="I9" t="str">
        <f t="shared" si="0"/>
        <v xml:space="preserve">A07 - Vydanie/tlač pracovných listov/ pracovných zošitov, učebníc/učebných textov/metodických príručiek. </v>
      </c>
    </row>
    <row r="10" spans="2:9" x14ac:dyDescent="0.25">
      <c r="B10" s="20" t="s">
        <v>137</v>
      </c>
      <c r="C10" s="21" t="s">
        <v>142</v>
      </c>
      <c r="D10" s="20" t="s">
        <v>573</v>
      </c>
      <c r="E10" s="20" t="s">
        <v>220</v>
      </c>
      <c r="F10" s="20" t="s">
        <v>221</v>
      </c>
      <c r="H10" t="s">
        <v>614</v>
      </c>
      <c r="I10" t="str">
        <f t="shared" si="0"/>
        <v>A08 - Školenie/tréning doktorandov/pedagógov.</v>
      </c>
    </row>
    <row r="11" spans="2:9" x14ac:dyDescent="0.25">
      <c r="B11" s="20" t="s">
        <v>137</v>
      </c>
      <c r="C11" s="21" t="s">
        <v>142</v>
      </c>
      <c r="D11" s="20" t="s">
        <v>573</v>
      </c>
      <c r="E11" s="20" t="s">
        <v>222</v>
      </c>
      <c r="F11" s="20" t="s">
        <v>221</v>
      </c>
      <c r="H11" t="s">
        <v>615</v>
      </c>
      <c r="I11" t="str">
        <f t="shared" si="0"/>
        <v>A09 - Výmenné stáže doktorandov/pedagógov.</v>
      </c>
    </row>
    <row r="12" spans="2:9" x14ac:dyDescent="0.25">
      <c r="B12" s="20" t="s">
        <v>137</v>
      </c>
      <c r="C12" s="21" t="s">
        <v>142</v>
      </c>
      <c r="D12" s="20" t="s">
        <v>573</v>
      </c>
      <c r="E12" s="20" t="s">
        <v>223</v>
      </c>
      <c r="F12" s="20" t="s">
        <v>221</v>
      </c>
      <c r="H12" t="s">
        <v>616</v>
      </c>
      <c r="I12" t="str">
        <f t="shared" si="0"/>
        <v>A10 - Výmenné stáže/pobyty žiakov/študentov.</v>
      </c>
    </row>
    <row r="13" spans="2:9" x14ac:dyDescent="0.25">
      <c r="B13" s="20" t="s">
        <v>137</v>
      </c>
      <c r="C13" s="21" t="s">
        <v>142</v>
      </c>
      <c r="D13" s="20" t="s">
        <v>573</v>
      </c>
      <c r="E13" s="20" t="s">
        <v>224</v>
      </c>
      <c r="F13" s="20" t="s">
        <v>56</v>
      </c>
      <c r="H13" t="s">
        <v>617</v>
      </c>
      <c r="I13" t="str">
        <f t="shared" si="0"/>
        <v>A11 - Realizácia seminárov.</v>
      </c>
    </row>
    <row r="14" spans="2:9" x14ac:dyDescent="0.25">
      <c r="B14" s="20" t="s">
        <v>137</v>
      </c>
      <c r="C14" s="21" t="s">
        <v>142</v>
      </c>
      <c r="D14" s="20" t="s">
        <v>573</v>
      </c>
      <c r="E14" s="20" t="s">
        <v>225</v>
      </c>
      <c r="F14" s="20" t="s">
        <v>56</v>
      </c>
      <c r="H14" t="s">
        <v>618</v>
      </c>
      <c r="I14" t="str">
        <f t="shared" si="0"/>
        <v>A12 - Spoločná konferencia.</v>
      </c>
    </row>
    <row r="15" spans="2:9" x14ac:dyDescent="0.25">
      <c r="B15" s="20" t="s">
        <v>137</v>
      </c>
      <c r="C15" s="21" t="s">
        <v>142</v>
      </c>
      <c r="D15" s="20" t="s">
        <v>573</v>
      </c>
      <c r="E15" s="20" t="s">
        <v>226</v>
      </c>
      <c r="F15" s="20" t="s">
        <v>56</v>
      </c>
      <c r="H15" t="s">
        <v>619</v>
      </c>
      <c r="I15" t="str">
        <f t="shared" si="0"/>
        <v xml:space="preserve">A13 - Prezentácia spoločných výstupov/propagácia (doplnková aktivita).  </v>
      </c>
    </row>
    <row r="16" spans="2:9" x14ac:dyDescent="0.25">
      <c r="B16" s="20" t="s">
        <v>137</v>
      </c>
      <c r="C16" s="21" t="s">
        <v>142</v>
      </c>
      <c r="D16" s="20" t="s">
        <v>573</v>
      </c>
      <c r="E16" s="20" t="s">
        <v>227</v>
      </c>
      <c r="F16" s="20" t="s">
        <v>56</v>
      </c>
      <c r="H16" t="s">
        <v>620</v>
      </c>
      <c r="I16" t="str">
        <f t="shared" si="0"/>
        <v>A14 - Vydanie/tlač publikačných výstupov.</v>
      </c>
    </row>
    <row r="17" spans="2:9" x14ac:dyDescent="0.25">
      <c r="B17" s="20" t="s">
        <v>137</v>
      </c>
      <c r="C17" s="21" t="s">
        <v>142</v>
      </c>
      <c r="D17" s="20" t="s">
        <v>573</v>
      </c>
      <c r="E17" s="20" t="s">
        <v>228</v>
      </c>
      <c r="F17" s="20" t="s">
        <v>56</v>
      </c>
      <c r="H17" t="s">
        <v>621</v>
      </c>
      <c r="I17" t="str">
        <f t="shared" si="0"/>
        <v>A15 - Obstaranie vybavenia potrebného k príprave/zavedeniu spoločných programov/výstupov.</v>
      </c>
    </row>
    <row r="18" spans="2:9" x14ac:dyDescent="0.25">
      <c r="B18" s="20" t="s">
        <v>137</v>
      </c>
      <c r="C18" s="21" t="s">
        <v>142</v>
      </c>
      <c r="D18" s="20" t="s">
        <v>573</v>
      </c>
      <c r="E18" s="20" t="s">
        <v>229</v>
      </c>
      <c r="F18" s="20" t="s">
        <v>56</v>
      </c>
      <c r="H18" t="s">
        <v>622</v>
      </c>
      <c r="I18" t="str">
        <f t="shared" si="0"/>
        <v>A16 - Stavebné práce/úpravy súvisiace so zavedením spoločných vzdelávacích programov/výstupov.</v>
      </c>
    </row>
    <row r="19" spans="2:9" x14ac:dyDescent="0.25">
      <c r="B19" s="20" t="s">
        <v>137</v>
      </c>
      <c r="C19" s="21" t="s">
        <v>142</v>
      </c>
      <c r="D19" s="20" t="s">
        <v>573</v>
      </c>
      <c r="E19" s="20" t="s">
        <v>230</v>
      </c>
      <c r="F19" s="20" t="s">
        <v>56</v>
      </c>
      <c r="H19" t="s">
        <v>623</v>
      </c>
      <c r="I19" t="str">
        <f t="shared" si="0"/>
        <v>A17 - Obstaranie nehnuteľností súvisiacich so zavedením spoločných vzdelávacích programov/výstupov.</v>
      </c>
    </row>
    <row r="20" spans="2:9" x14ac:dyDescent="0.25">
      <c r="B20" s="20" t="s">
        <v>137</v>
      </c>
      <c r="C20" s="21" t="s">
        <v>142</v>
      </c>
      <c r="D20" s="20" t="s">
        <v>574</v>
      </c>
      <c r="E20" s="20" t="s">
        <v>231</v>
      </c>
      <c r="F20" s="20" t="s">
        <v>212</v>
      </c>
      <c r="H20" t="s">
        <v>624</v>
      </c>
      <c r="I20" t="str">
        <f t="shared" si="0"/>
        <v>B01 - Spracovanie štúdie k systematizácii spolupráce medzi vzdelávacími inštitúciami a zamestnávateľmi</v>
      </c>
    </row>
    <row r="21" spans="2:9" x14ac:dyDescent="0.25">
      <c r="B21" s="20" t="s">
        <v>137</v>
      </c>
      <c r="C21" s="21" t="s">
        <v>142</v>
      </c>
      <c r="D21" s="20" t="s">
        <v>574</v>
      </c>
      <c r="E21" s="20" t="s">
        <v>232</v>
      </c>
      <c r="F21" s="20" t="s">
        <v>212</v>
      </c>
      <c r="H21" t="s">
        <v>625</v>
      </c>
      <c r="I21" t="str">
        <f t="shared" si="0"/>
        <v>B02 - Spracovanie spoločnej stratégie</v>
      </c>
    </row>
    <row r="22" spans="2:9" x14ac:dyDescent="0.25">
      <c r="B22" s="20" t="s">
        <v>137</v>
      </c>
      <c r="C22" s="21" t="s">
        <v>142</v>
      </c>
      <c r="D22" s="20" t="s">
        <v>574</v>
      </c>
      <c r="E22" s="20" t="s">
        <v>233</v>
      </c>
      <c r="F22" s="20" t="s">
        <v>212</v>
      </c>
      <c r="H22" t="s">
        <v>626</v>
      </c>
      <c r="I22" t="str">
        <f t="shared" si="0"/>
        <v>B03 - Spracovanie spoločnej analýzy/štúdie  v oblasti priblíženia ponuky vzdelávania a potrieb trhu práce za podmienky ich reálneho uplatnenia</v>
      </c>
    </row>
    <row r="23" spans="2:9" x14ac:dyDescent="0.25">
      <c r="B23" s="20" t="s">
        <v>137</v>
      </c>
      <c r="C23" s="21" t="s">
        <v>142</v>
      </c>
      <c r="D23" s="20" t="s">
        <v>574</v>
      </c>
      <c r="E23" s="20" t="s">
        <v>234</v>
      </c>
      <c r="F23" s="20" t="s">
        <v>212</v>
      </c>
      <c r="H23" t="s">
        <v>627</v>
      </c>
      <c r="I23" t="str">
        <f t="shared" si="0"/>
        <v>B04 - Spracovanie spoločnej koncepcie smerujúcej k zlepšeniu postavenia absolventov na cezhraničnom trhu práce</v>
      </c>
    </row>
    <row r="24" spans="2:9" x14ac:dyDescent="0.25">
      <c r="B24" s="20" t="s">
        <v>137</v>
      </c>
      <c r="C24" s="21" t="s">
        <v>142</v>
      </c>
      <c r="D24" s="20" t="s">
        <v>574</v>
      </c>
      <c r="E24" s="20" t="s">
        <v>235</v>
      </c>
      <c r="F24" s="20" t="s">
        <v>212</v>
      </c>
      <c r="H24" t="s">
        <v>628</v>
      </c>
      <c r="I24" t="str">
        <f t="shared" si="0"/>
        <v>B05 - Aktivita smerujúca k odstráneniu bariér pri uznávaní kvalifikácií medzi oboma členskými štátmi</v>
      </c>
    </row>
    <row r="25" spans="2:9" x14ac:dyDescent="0.25">
      <c r="B25" s="20" t="s">
        <v>137</v>
      </c>
      <c r="C25" s="21" t="s">
        <v>142</v>
      </c>
      <c r="D25" s="20" t="s">
        <v>574</v>
      </c>
      <c r="E25" s="20" t="s">
        <v>236</v>
      </c>
      <c r="F25" s="20" t="s">
        <v>212</v>
      </c>
      <c r="H25" t="s">
        <v>629</v>
      </c>
      <c r="I25" t="str">
        <f t="shared" si="0"/>
        <v>B06 - Spracovanie spoločnej databázy</v>
      </c>
    </row>
    <row r="26" spans="2:9" x14ac:dyDescent="0.25">
      <c r="B26" s="20" t="s">
        <v>137</v>
      </c>
      <c r="C26" s="21" t="s">
        <v>142</v>
      </c>
      <c r="D26" s="20" t="s">
        <v>574</v>
      </c>
      <c r="E26" s="20" t="s">
        <v>237</v>
      </c>
      <c r="F26" s="20" t="s">
        <v>217</v>
      </c>
      <c r="H26" t="s">
        <v>630</v>
      </c>
      <c r="I26" t="str">
        <f t="shared" si="0"/>
        <v>B07 - Poriadení vybavení nevyhnutného pre realizáciu praxe/výučby</v>
      </c>
    </row>
    <row r="27" spans="2:9" x14ac:dyDescent="0.25">
      <c r="B27" s="20" t="s">
        <v>137</v>
      </c>
      <c r="C27" s="21" t="s">
        <v>142</v>
      </c>
      <c r="D27" s="20" t="s">
        <v>574</v>
      </c>
      <c r="E27" s="20" t="s">
        <v>238</v>
      </c>
      <c r="F27" s="20" t="s">
        <v>217</v>
      </c>
      <c r="H27" t="s">
        <v>631</v>
      </c>
      <c r="I27" t="str">
        <f t="shared" si="0"/>
        <v>B08 - Vytvorenie spoločného informačného/manažérskeho systému</v>
      </c>
    </row>
    <row r="28" spans="2:9" x14ac:dyDescent="0.25">
      <c r="B28" s="20" t="s">
        <v>137</v>
      </c>
      <c r="C28" s="21" t="s">
        <v>142</v>
      </c>
      <c r="D28" s="20" t="s">
        <v>574</v>
      </c>
      <c r="E28" s="20" t="s">
        <v>239</v>
      </c>
      <c r="F28" s="20" t="s">
        <v>217</v>
      </c>
      <c r="H28" t="s">
        <v>632</v>
      </c>
      <c r="I28" t="str">
        <f t="shared" si="0"/>
        <v>B09 - Realizácia spoločnej vzdelávacej aktivity v spolupráci s inštitúciami trhu práce</v>
      </c>
    </row>
    <row r="29" spans="2:9" x14ac:dyDescent="0.25">
      <c r="B29" s="20" t="s">
        <v>137</v>
      </c>
      <c r="C29" s="21" t="s">
        <v>142</v>
      </c>
      <c r="D29" s="20" t="s">
        <v>574</v>
      </c>
      <c r="E29" s="20" t="s">
        <v>240</v>
      </c>
      <c r="F29" s="20" t="s">
        <v>217</v>
      </c>
      <c r="H29" t="s">
        <v>633</v>
      </c>
      <c r="I29" t="str">
        <f t="shared" si="0"/>
        <v>B10 - Spoločná príprava konceptu praktickej výučby v podnikoch či inštitúciách (napr. koncepty duálneho vzdelávania)</v>
      </c>
    </row>
    <row r="30" spans="2:9" x14ac:dyDescent="0.25">
      <c r="B30" s="20" t="s">
        <v>137</v>
      </c>
      <c r="C30" s="21" t="s">
        <v>142</v>
      </c>
      <c r="D30" s="20" t="s">
        <v>574</v>
      </c>
      <c r="E30" s="20" t="s">
        <v>241</v>
      </c>
      <c r="F30" s="20" t="s">
        <v>217</v>
      </c>
      <c r="H30" t="s">
        <v>634</v>
      </c>
      <c r="I30" t="str">
        <f t="shared" si="0"/>
        <v>B11 - Aktivity k zavádzaní opatrení / realizácia stratégie</v>
      </c>
    </row>
    <row r="31" spans="2:9" x14ac:dyDescent="0.25">
      <c r="B31" s="20" t="s">
        <v>137</v>
      </c>
      <c r="C31" s="21" t="s">
        <v>142</v>
      </c>
      <c r="D31" s="20" t="s">
        <v>574</v>
      </c>
      <c r="E31" s="20" t="s">
        <v>242</v>
      </c>
      <c r="F31" s="20" t="s">
        <v>217</v>
      </c>
      <c r="H31" t="s">
        <v>635</v>
      </c>
      <c r="I31" t="str">
        <f t="shared" si="0"/>
        <v>B12 - Realizácia zavedenia potrebných prvkov teórie/praxe do výučby zo strany zamestnávateľov (aj formou firemných škôl)</v>
      </c>
    </row>
    <row r="32" spans="2:9" x14ac:dyDescent="0.25">
      <c r="B32" s="20" t="s">
        <v>137</v>
      </c>
      <c r="C32" s="21" t="s">
        <v>142</v>
      </c>
      <c r="D32" s="20" t="s">
        <v>574</v>
      </c>
      <c r="E32" s="20" t="s">
        <v>243</v>
      </c>
      <c r="F32" s="20" t="s">
        <v>221</v>
      </c>
      <c r="H32" t="s">
        <v>636</v>
      </c>
      <c r="I32" t="str">
        <f t="shared" si="0"/>
        <v>B13 - Realizácia cezhraničných stáží a praxí  žiakov a študentov škôl u potenciálnych zamestnávateľov</v>
      </c>
    </row>
    <row r="33" spans="2:9" x14ac:dyDescent="0.25">
      <c r="B33" s="20" t="s">
        <v>137</v>
      </c>
      <c r="C33" s="21" t="s">
        <v>142</v>
      </c>
      <c r="D33" s="20" t="s">
        <v>574</v>
      </c>
      <c r="E33" s="20" t="s">
        <v>244</v>
      </c>
      <c r="F33" s="20" t="s">
        <v>56</v>
      </c>
      <c r="H33" t="s">
        <v>637</v>
      </c>
      <c r="I33" t="str">
        <f t="shared" si="0"/>
        <v>B14 - Spracovanie analýzy potrieb zamestnávateľov v cezhraničnom regióne</v>
      </c>
    </row>
    <row r="34" spans="2:9" x14ac:dyDescent="0.25">
      <c r="B34" s="20" t="s">
        <v>137</v>
      </c>
      <c r="C34" s="21" t="s">
        <v>142</v>
      </c>
      <c r="D34" s="20" t="s">
        <v>574</v>
      </c>
      <c r="E34" s="20" t="s">
        <v>245</v>
      </c>
      <c r="F34" s="20" t="s">
        <v>56</v>
      </c>
      <c r="H34" t="s">
        <v>638</v>
      </c>
      <c r="I34" t="str">
        <f t="shared" si="0"/>
        <v>B15 - Vydanie/tlač publikačných výstupov</v>
      </c>
    </row>
    <row r="35" spans="2:9" x14ac:dyDescent="0.25">
      <c r="B35" s="20" t="s">
        <v>137</v>
      </c>
      <c r="C35" s="21" t="s">
        <v>142</v>
      </c>
      <c r="D35" s="20" t="s">
        <v>574</v>
      </c>
      <c r="E35" s="20" t="s">
        <v>246</v>
      </c>
      <c r="F35" s="20" t="s">
        <v>56</v>
      </c>
      <c r="H35" t="s">
        <v>639</v>
      </c>
      <c r="I35" t="str">
        <f t="shared" si="0"/>
        <v>B16 - Prezentácia spoločných výstupov/propagácia (doplnková aktivita)</v>
      </c>
    </row>
    <row r="36" spans="2:9" x14ac:dyDescent="0.25">
      <c r="B36" s="20" t="s">
        <v>137</v>
      </c>
      <c r="C36" s="21" t="s">
        <v>142</v>
      </c>
      <c r="D36" s="20" t="s">
        <v>574</v>
      </c>
      <c r="E36" s="20" t="s">
        <v>247</v>
      </c>
      <c r="F36" s="20" t="s">
        <v>56</v>
      </c>
      <c r="H36" t="s">
        <v>640</v>
      </c>
      <c r="I36" t="str">
        <f t="shared" si="0"/>
        <v>B17 - Realizácia spoločného seminára/konferencie/okrúhleho stola</v>
      </c>
    </row>
    <row r="37" spans="2:9" x14ac:dyDescent="0.25">
      <c r="B37" s="20" t="s">
        <v>137</v>
      </c>
      <c r="C37" s="21" t="s">
        <v>142</v>
      </c>
      <c r="D37" s="20" t="s">
        <v>574</v>
      </c>
      <c r="E37" s="20" t="s">
        <v>248</v>
      </c>
      <c r="F37" s="20" t="s">
        <v>56</v>
      </c>
      <c r="H37" t="s">
        <v>641</v>
      </c>
      <c r="I37" t="str">
        <f t="shared" si="0"/>
        <v>B18 - Realizácia propagačného/informačného/osvetového opatrení smerovaného voči zamestnávateľom v spoločnom regióne</v>
      </c>
    </row>
    <row r="38" spans="2:9" x14ac:dyDescent="0.25">
      <c r="B38" s="20" t="s">
        <v>137</v>
      </c>
      <c r="C38" s="21" t="s">
        <v>142</v>
      </c>
      <c r="D38" s="20" t="s">
        <v>575</v>
      </c>
      <c r="E38" s="20" t="s">
        <v>249</v>
      </c>
      <c r="F38" s="20" t="s">
        <v>221</v>
      </c>
      <c r="H38" t="s">
        <v>642</v>
      </c>
      <c r="I38" t="str">
        <f t="shared" si="0"/>
        <v>C01 - Príprava a realizácia výmenného pobytu/stáže pedagógov</v>
      </c>
    </row>
    <row r="39" spans="2:9" x14ac:dyDescent="0.25">
      <c r="B39" s="20" t="s">
        <v>137</v>
      </c>
      <c r="C39" s="21" t="s">
        <v>142</v>
      </c>
      <c r="D39" s="20" t="s">
        <v>575</v>
      </c>
      <c r="E39" s="20" t="s">
        <v>250</v>
      </c>
      <c r="F39" s="20" t="s">
        <v>221</v>
      </c>
      <c r="H39" t="s">
        <v>643</v>
      </c>
      <c r="I39" t="str">
        <f t="shared" si="0"/>
        <v>C02 - Príprava a realizácia výmenného pobytu/stáže žiakov/študentov</v>
      </c>
    </row>
    <row r="40" spans="2:9" x14ac:dyDescent="0.25">
      <c r="B40" s="20" t="s">
        <v>137</v>
      </c>
      <c r="C40" s="21" t="s">
        <v>142</v>
      </c>
      <c r="D40" s="20" t="s">
        <v>575</v>
      </c>
      <c r="E40" s="20" t="s">
        <v>251</v>
      </c>
      <c r="F40" s="20" t="s">
        <v>212</v>
      </c>
      <c r="H40" t="s">
        <v>644</v>
      </c>
      <c r="I40" t="str">
        <f t="shared" si="0"/>
        <v>C03 - Nákup vybavenia potrebného pre realizáciu aktivít projektu</v>
      </c>
    </row>
    <row r="41" spans="2:9" x14ac:dyDescent="0.25">
      <c r="B41" s="20" t="s">
        <v>137</v>
      </c>
      <c r="C41" s="21" t="s">
        <v>142</v>
      </c>
      <c r="D41" s="20" t="s">
        <v>575</v>
      </c>
      <c r="E41" s="20" t="s">
        <v>252</v>
      </c>
      <c r="F41" s="20" t="s">
        <v>56</v>
      </c>
      <c r="H41" t="s">
        <v>645</v>
      </c>
      <c r="I41" t="str">
        <f t="shared" si="0"/>
        <v>C04 - Spracovaní výstupov z výmenného pobytu/stáže</v>
      </c>
    </row>
    <row r="42" spans="2:9" x14ac:dyDescent="0.25">
      <c r="B42" s="20" t="s">
        <v>137</v>
      </c>
      <c r="C42" s="21" t="s">
        <v>142</v>
      </c>
      <c r="D42" s="20" t="s">
        <v>575</v>
      </c>
      <c r="E42" s="20" t="s">
        <v>253</v>
      </c>
      <c r="F42" s="20" t="s">
        <v>56</v>
      </c>
      <c r="H42" t="s">
        <v>646</v>
      </c>
      <c r="I42" t="str">
        <f t="shared" si="0"/>
        <v>C05 - Stavebné úpravy súvisiace s umiestnením vybavenia pre realizáciu projektu</v>
      </c>
    </row>
    <row r="43" spans="2:9" x14ac:dyDescent="0.25">
      <c r="B43" s="20" t="s">
        <v>137</v>
      </c>
      <c r="C43" s="21" t="s">
        <v>142</v>
      </c>
      <c r="D43" s="20" t="s">
        <v>575</v>
      </c>
      <c r="E43" s="20" t="s">
        <v>254</v>
      </c>
      <c r="F43" s="20" t="s">
        <v>56</v>
      </c>
      <c r="H43" t="s">
        <v>647</v>
      </c>
      <c r="I43" t="str">
        <f t="shared" si="0"/>
        <v>C06 - Prezentačné a propagačné aktivity vo vzťahu k realizovanému projektu (iba doplnkovo)</v>
      </c>
    </row>
    <row r="44" spans="2:9" x14ac:dyDescent="0.25">
      <c r="B44" s="20" t="s">
        <v>137</v>
      </c>
      <c r="C44" s="21" t="s">
        <v>142</v>
      </c>
      <c r="D44" s="20" t="s">
        <v>576</v>
      </c>
      <c r="E44" s="20" t="s">
        <v>255</v>
      </c>
      <c r="F44" s="20" t="s">
        <v>275</v>
      </c>
      <c r="H44" t="s">
        <v>648</v>
      </c>
      <c r="I44" t="str">
        <f t="shared" si="0"/>
        <v>D01 - Vytvorenie pracovnej/expertnej skupiny</v>
      </c>
    </row>
    <row r="45" spans="2:9" x14ac:dyDescent="0.25">
      <c r="B45" s="20" t="s">
        <v>137</v>
      </c>
      <c r="C45" s="21" t="s">
        <v>142</v>
      </c>
      <c r="D45" s="20" t="s">
        <v>576</v>
      </c>
      <c r="E45" s="20" t="s">
        <v>256</v>
      </c>
      <c r="F45" s="20" t="s">
        <v>275</v>
      </c>
      <c r="H45" t="s">
        <v>649</v>
      </c>
      <c r="I45" t="str">
        <f t="shared" si="0"/>
        <v>D02 - Stretnutie pracovnej/ expertnej skupiny</v>
      </c>
    </row>
    <row r="46" spans="2:9" x14ac:dyDescent="0.25">
      <c r="B46" s="20" t="s">
        <v>137</v>
      </c>
      <c r="C46" s="21" t="s">
        <v>142</v>
      </c>
      <c r="D46" s="20" t="s">
        <v>576</v>
      </c>
      <c r="E46" s="20" t="s">
        <v>257</v>
      </c>
      <c r="F46" s="20" t="s">
        <v>275</v>
      </c>
      <c r="H46" t="s">
        <v>650</v>
      </c>
      <c r="I46" t="str">
        <f t="shared" si="0"/>
        <v>D03 - Vytvorenie partnerskej siete vzdelávacích inštitúcií a regionálnych zamestnávateľov za účelom rozvoja ľudských zdrojov v prihraničnom regióne</v>
      </c>
    </row>
    <row r="47" spans="2:9" x14ac:dyDescent="0.25">
      <c r="B47" s="20" t="s">
        <v>137</v>
      </c>
      <c r="C47" s="21" t="s">
        <v>142</v>
      </c>
      <c r="D47" s="20" t="s">
        <v>576</v>
      </c>
      <c r="E47" s="20" t="s">
        <v>258</v>
      </c>
      <c r="F47" s="20" t="s">
        <v>275</v>
      </c>
      <c r="H47" t="s">
        <v>651</v>
      </c>
      <c r="I47" t="str">
        <f t="shared" si="0"/>
        <v>D04 - Zavádzanie nových riešení a prístupov v oblasti rozvoja ľudských zdrojov</v>
      </c>
    </row>
    <row r="48" spans="2:9" x14ac:dyDescent="0.25">
      <c r="B48" s="20" t="s">
        <v>137</v>
      </c>
      <c r="C48" s="21" t="s">
        <v>142</v>
      </c>
      <c r="D48" s="20" t="s">
        <v>576</v>
      </c>
      <c r="E48" s="20" t="s">
        <v>259</v>
      </c>
      <c r="F48" s="20" t="s">
        <v>212</v>
      </c>
      <c r="H48" t="s">
        <v>652</v>
      </c>
      <c r="I48" t="str">
        <f t="shared" si="0"/>
        <v>D05 - Spracovanie spoločných plánov/koncepcií/ stratégií rozvoja ľudských zdrojov vrátane celoživotného vzdelávania</v>
      </c>
    </row>
    <row r="49" spans="2:9" x14ac:dyDescent="0.25">
      <c r="B49" s="20" t="s">
        <v>137</v>
      </c>
      <c r="C49" s="21" t="s">
        <v>142</v>
      </c>
      <c r="D49" s="20" t="s">
        <v>576</v>
      </c>
      <c r="E49" s="20" t="s">
        <v>260</v>
      </c>
      <c r="F49" s="20" t="s">
        <v>212</v>
      </c>
      <c r="H49" t="s">
        <v>653</v>
      </c>
      <c r="I49" t="str">
        <f t="shared" si="0"/>
        <v>D06 - Vytvorenie spoločnej databázy v oblasti rozvoja ľudských zdrojov</v>
      </c>
    </row>
    <row r="50" spans="2:9" x14ac:dyDescent="0.25">
      <c r="B50" s="20" t="s">
        <v>137</v>
      </c>
      <c r="C50" s="21" t="s">
        <v>142</v>
      </c>
      <c r="D50" s="20" t="s">
        <v>576</v>
      </c>
      <c r="E50" s="20" t="s">
        <v>261</v>
      </c>
      <c r="F50" s="20" t="s">
        <v>212</v>
      </c>
      <c r="H50" t="s">
        <v>654</v>
      </c>
      <c r="I50" t="str">
        <f t="shared" si="0"/>
        <v>D07 - Vytvorenie spoločnej informačnej platformy v oblasti  rozvoja ľudských zdrojov</v>
      </c>
    </row>
    <row r="51" spans="2:9" x14ac:dyDescent="0.25">
      <c r="B51" s="20" t="s">
        <v>137</v>
      </c>
      <c r="C51" s="21" t="s">
        <v>142</v>
      </c>
      <c r="D51" s="20" t="s">
        <v>576</v>
      </c>
      <c r="E51" s="20" t="s">
        <v>262</v>
      </c>
      <c r="F51" s="20" t="s">
        <v>212</v>
      </c>
      <c r="H51" t="s">
        <v>655</v>
      </c>
      <c r="I51" t="str">
        <f t="shared" si="0"/>
        <v>D08 - Vytvorenie spoločnej informačnej platformy v oblasti  celoživotného vzdelávania</v>
      </c>
    </row>
    <row r="52" spans="2:9" x14ac:dyDescent="0.25">
      <c r="B52" s="20" t="s">
        <v>137</v>
      </c>
      <c r="C52" s="21" t="s">
        <v>142</v>
      </c>
      <c r="D52" s="20" t="s">
        <v>576</v>
      </c>
      <c r="E52" s="20" t="s">
        <v>263</v>
      </c>
      <c r="F52" s="20" t="s">
        <v>212</v>
      </c>
      <c r="H52" t="s">
        <v>656</v>
      </c>
      <c r="I52" t="str">
        <f t="shared" si="0"/>
        <v>D09 - Tvorba kanálu/mechanizmu výmeny a zdieľania informácií a dát</v>
      </c>
    </row>
    <row r="53" spans="2:9" x14ac:dyDescent="0.25">
      <c r="B53" s="20" t="s">
        <v>137</v>
      </c>
      <c r="C53" s="21" t="s">
        <v>142</v>
      </c>
      <c r="D53" s="20" t="s">
        <v>576</v>
      </c>
      <c r="E53" s="20" t="s">
        <v>264</v>
      </c>
      <c r="F53" s="20" t="s">
        <v>56</v>
      </c>
      <c r="H53" t="s">
        <v>657</v>
      </c>
      <c r="I53" t="str">
        <f t="shared" si="0"/>
        <v>D10 - Definovanie spoločných tém, potrieb a problémov</v>
      </c>
    </row>
    <row r="54" spans="2:9" x14ac:dyDescent="0.25">
      <c r="B54" s="20" t="s">
        <v>137</v>
      </c>
      <c r="C54" s="21" t="s">
        <v>142</v>
      </c>
      <c r="D54" s="20" t="s">
        <v>576</v>
      </c>
      <c r="E54" s="20" t="s">
        <v>265</v>
      </c>
      <c r="F54" s="20" t="s">
        <v>56</v>
      </c>
      <c r="H54" t="s">
        <v>658</v>
      </c>
      <c r="I54" t="str">
        <f t="shared" si="0"/>
        <v>D11 - Dotazníkové šetrenie</v>
      </c>
    </row>
    <row r="55" spans="2:9" x14ac:dyDescent="0.25">
      <c r="B55" s="20" t="s">
        <v>137</v>
      </c>
      <c r="C55" s="21" t="s">
        <v>142</v>
      </c>
      <c r="D55" s="20" t="s">
        <v>576</v>
      </c>
      <c r="E55" s="20" t="s">
        <v>266</v>
      </c>
      <c r="F55" s="20" t="s">
        <v>56</v>
      </c>
      <c r="H55" t="s">
        <v>659</v>
      </c>
      <c r="I55" t="str">
        <f t="shared" si="0"/>
        <v>D12 - Zber dát</v>
      </c>
    </row>
    <row r="56" spans="2:9" x14ac:dyDescent="0.25">
      <c r="B56" s="20" t="s">
        <v>137</v>
      </c>
      <c r="C56" s="21" t="s">
        <v>142</v>
      </c>
      <c r="D56" s="20" t="s">
        <v>576</v>
      </c>
      <c r="E56" s="20" t="s">
        <v>267</v>
      </c>
      <c r="F56" s="20" t="s">
        <v>56</v>
      </c>
      <c r="H56" t="s">
        <v>660</v>
      </c>
      <c r="I56" t="str">
        <f t="shared" si="0"/>
        <v>D13 - Spracovanie externých posudkov/ hodnotení</v>
      </c>
    </row>
    <row r="57" spans="2:9" x14ac:dyDescent="0.25">
      <c r="B57" s="20" t="s">
        <v>137</v>
      </c>
      <c r="C57" s="21" t="s">
        <v>142</v>
      </c>
      <c r="D57" s="20" t="s">
        <v>576</v>
      </c>
      <c r="E57" s="20" t="s">
        <v>268</v>
      </c>
      <c r="F57" s="20" t="s">
        <v>56</v>
      </c>
      <c r="H57" t="s">
        <v>661</v>
      </c>
      <c r="I57" t="str">
        <f t="shared" si="0"/>
        <v>D14 - Realizácia okrúhlych stolov k prepojení  regionálnych aktérov v oblasti celoživotného vzdelávania</v>
      </c>
    </row>
    <row r="58" spans="2:9" x14ac:dyDescent="0.25">
      <c r="B58" s="20" t="s">
        <v>137</v>
      </c>
      <c r="C58" s="21" t="s">
        <v>142</v>
      </c>
      <c r="D58" s="20" t="s">
        <v>576</v>
      </c>
      <c r="E58" s="20" t="s">
        <v>269</v>
      </c>
      <c r="F58" s="20" t="s">
        <v>56</v>
      </c>
      <c r="H58" t="s">
        <v>662</v>
      </c>
      <c r="I58" t="str">
        <f t="shared" si="0"/>
        <v>D15 - Realizácia okrúhlych stolov k prepojení  regionálnych aktérov v oblasti rozvoja ľudských zdrojov</v>
      </c>
    </row>
    <row r="59" spans="2:9" x14ac:dyDescent="0.25">
      <c r="B59" s="20" t="s">
        <v>137</v>
      </c>
      <c r="C59" s="21" t="s">
        <v>142</v>
      </c>
      <c r="D59" s="20" t="s">
        <v>576</v>
      </c>
      <c r="E59" s="20" t="s">
        <v>270</v>
      </c>
      <c r="F59" s="20" t="s">
        <v>56</v>
      </c>
      <c r="H59" t="s">
        <v>663</v>
      </c>
      <c r="I59" t="str">
        <f t="shared" si="0"/>
        <v>D16 - Realizácia stretnutí  HR špecialistov pôsobiacich v príhraničnom území smerujúca k výmene skúseností/ know-how  a definícii potrieb trhu práce</v>
      </c>
    </row>
    <row r="60" spans="2:9" x14ac:dyDescent="0.25">
      <c r="B60" s="20" t="s">
        <v>137</v>
      </c>
      <c r="C60" s="21" t="s">
        <v>142</v>
      </c>
      <c r="D60" s="20" t="s">
        <v>576</v>
      </c>
      <c r="E60" s="20" t="s">
        <v>271</v>
      </c>
      <c r="F60" s="20" t="s">
        <v>56</v>
      </c>
      <c r="H60" t="s">
        <v>664</v>
      </c>
      <c r="I60" t="str">
        <f t="shared" si="0"/>
        <v>D17 - Realizácia spoločného seminára/ konferencie k problematike rozvoja ľudských zdrojov</v>
      </c>
    </row>
    <row r="61" spans="2:9" x14ac:dyDescent="0.25">
      <c r="B61" s="20" t="s">
        <v>137</v>
      </c>
      <c r="C61" s="21" t="s">
        <v>142</v>
      </c>
      <c r="D61" s="20" t="s">
        <v>576</v>
      </c>
      <c r="E61" s="20" t="s">
        <v>272</v>
      </c>
      <c r="F61" s="20" t="s">
        <v>56</v>
      </c>
      <c r="H61" t="s">
        <v>665</v>
      </c>
      <c r="I61" t="str">
        <f t="shared" si="0"/>
        <v xml:space="preserve">D18 - Realizácia spoločných propagačných materiálov k podpore rozvoja celoživotného vzdelávania </v>
      </c>
    </row>
    <row r="62" spans="2:9" x14ac:dyDescent="0.25">
      <c r="B62" s="20" t="s">
        <v>137</v>
      </c>
      <c r="C62" s="21" t="s">
        <v>142</v>
      </c>
      <c r="D62" s="20" t="s">
        <v>576</v>
      </c>
      <c r="E62" s="20" t="s">
        <v>273</v>
      </c>
      <c r="F62" s="20" t="s">
        <v>56</v>
      </c>
      <c r="H62" t="s">
        <v>666</v>
      </c>
      <c r="I62" t="str">
        <f t="shared" si="0"/>
        <v>D19 - Verejná prezentácia/ diskusia</v>
      </c>
    </row>
    <row r="63" spans="2:9" x14ac:dyDescent="0.25">
      <c r="B63" s="20" t="s">
        <v>137</v>
      </c>
      <c r="C63" s="21" t="s">
        <v>142</v>
      </c>
      <c r="D63" s="20" t="s">
        <v>576</v>
      </c>
      <c r="E63" s="20" t="s">
        <v>274</v>
      </c>
      <c r="F63" s="20" t="s">
        <v>56</v>
      </c>
      <c r="H63" t="s">
        <v>667</v>
      </c>
      <c r="I63" t="str">
        <f t="shared" si="0"/>
        <v xml:space="preserve">D20 - Prezentačné a propagačné aktivity vo vzťahu k realizovanému projektu </v>
      </c>
    </row>
    <row r="64" spans="2:9" x14ac:dyDescent="0.25">
      <c r="B64" s="20" t="s">
        <v>137</v>
      </c>
      <c r="C64" s="21" t="s">
        <v>142</v>
      </c>
      <c r="D64" s="20" t="s">
        <v>577</v>
      </c>
      <c r="E64" s="20" t="s">
        <v>276</v>
      </c>
      <c r="F64" s="20" t="s">
        <v>275</v>
      </c>
      <c r="H64" t="s">
        <v>668</v>
      </c>
      <c r="I64" t="str">
        <f t="shared" si="0"/>
        <v>E01 - Usporiadane spoločného veľtrhu prezentujúceho vzdelávacie aktivity a uplatniteľnosť na trhu práce (vrátane poriadení stánkov, ich vybavení, propagačných materiálov, poplatkov)</v>
      </c>
    </row>
    <row r="65" spans="2:9" x14ac:dyDescent="0.25">
      <c r="B65" s="20" t="s">
        <v>137</v>
      </c>
      <c r="C65" s="21" t="s">
        <v>142</v>
      </c>
      <c r="D65" s="20" t="s">
        <v>577</v>
      </c>
      <c r="E65" s="20" t="s">
        <v>277</v>
      </c>
      <c r="F65" s="20" t="s">
        <v>275</v>
      </c>
      <c r="H65" t="s">
        <v>669</v>
      </c>
      <c r="I65" t="str">
        <f t="shared" si="0"/>
        <v>E02 - Vytvorenie spoločnej internetovej prezentácie</v>
      </c>
    </row>
    <row r="66" spans="2:9" x14ac:dyDescent="0.25">
      <c r="B66" s="20" t="s">
        <v>137</v>
      </c>
      <c r="C66" s="21" t="s">
        <v>142</v>
      </c>
      <c r="D66" s="20" t="s">
        <v>577</v>
      </c>
      <c r="E66" s="20" t="s">
        <v>278</v>
      </c>
      <c r="F66" s="20" t="s">
        <v>212</v>
      </c>
      <c r="H66" t="s">
        <v>670</v>
      </c>
      <c r="I66" t="str">
        <f t="shared" si="0"/>
        <v>E03 - Realizácia spoločnej burzy príležitostí</v>
      </c>
    </row>
    <row r="67" spans="2:9" x14ac:dyDescent="0.25">
      <c r="B67" s="20" t="s">
        <v>137</v>
      </c>
      <c r="C67" s="21" t="s">
        <v>142</v>
      </c>
      <c r="D67" s="20" t="s">
        <v>577</v>
      </c>
      <c r="E67" s="20" t="s">
        <v>279</v>
      </c>
      <c r="F67" s="20" t="s">
        <v>212</v>
      </c>
      <c r="H67" t="s">
        <v>671</v>
      </c>
      <c r="I67" t="str">
        <f t="shared" si="0"/>
        <v>E04 - Vytvorenie spoločnej databázy</v>
      </c>
    </row>
    <row r="68" spans="2:9" x14ac:dyDescent="0.25">
      <c r="B68" s="20" t="s">
        <v>137</v>
      </c>
      <c r="C68" s="21" t="s">
        <v>142</v>
      </c>
      <c r="D68" s="20" t="s">
        <v>577</v>
      </c>
      <c r="E68" s="20" t="s">
        <v>263</v>
      </c>
      <c r="F68" s="20" t="s">
        <v>212</v>
      </c>
      <c r="H68" t="s">
        <v>672</v>
      </c>
      <c r="I68" t="str">
        <f t="shared" ref="I68:I131" si="1">CONCATENATE(H68," - ",E68)</f>
        <v>E05 - Tvorba kanálu/mechanizmu výmeny a zdieľania informácií a dát</v>
      </c>
    </row>
    <row r="69" spans="2:9" x14ac:dyDescent="0.25">
      <c r="B69" s="20" t="s">
        <v>137</v>
      </c>
      <c r="C69" s="21" t="s">
        <v>142</v>
      </c>
      <c r="D69" s="20" t="s">
        <v>577</v>
      </c>
      <c r="E69" s="20" t="s">
        <v>280</v>
      </c>
      <c r="F69" s="20" t="s">
        <v>212</v>
      </c>
      <c r="H69" t="s">
        <v>673</v>
      </c>
      <c r="I69" t="str">
        <f t="shared" si="1"/>
        <v>E06 - Poriadenie vybavení v súvislosti s realizáciou prezentačných aktivít</v>
      </c>
    </row>
    <row r="70" spans="2:9" x14ac:dyDescent="0.25">
      <c r="B70" s="20" t="s">
        <v>137</v>
      </c>
      <c r="C70" s="21" t="s">
        <v>142</v>
      </c>
      <c r="D70" s="20" t="s">
        <v>577</v>
      </c>
      <c r="E70" s="20" t="s">
        <v>281</v>
      </c>
      <c r="F70" s="20" t="s">
        <v>221</v>
      </c>
      <c r="H70" t="s">
        <v>674</v>
      </c>
      <c r="I70" t="str">
        <f t="shared" si="1"/>
        <v>E07 - Realizácia spoločných konferencií/seminárov</v>
      </c>
    </row>
    <row r="71" spans="2:9" x14ac:dyDescent="0.25">
      <c r="B71" s="20" t="s">
        <v>137</v>
      </c>
      <c r="C71" s="21" t="s">
        <v>142</v>
      </c>
      <c r="D71" s="20" t="s">
        <v>577</v>
      </c>
      <c r="E71" s="20" t="s">
        <v>282</v>
      </c>
      <c r="F71" s="20" t="s">
        <v>56</v>
      </c>
      <c r="H71" t="s">
        <v>675</v>
      </c>
      <c r="I71" t="str">
        <f t="shared" si="1"/>
        <v>E08 - Realizácia spoločného prezentačného podujatí  k zvýšeniu povedomia žiakov a rodičov o ponuke vzdelávania najme v technických odboroch</v>
      </c>
    </row>
    <row r="72" spans="2:9" x14ac:dyDescent="0.25">
      <c r="B72" s="20" t="s">
        <v>137</v>
      </c>
      <c r="C72" s="21" t="s">
        <v>142</v>
      </c>
      <c r="D72" s="20" t="s">
        <v>577</v>
      </c>
      <c r="E72" s="20" t="s">
        <v>283</v>
      </c>
      <c r="F72" s="20" t="s">
        <v>56</v>
      </c>
      <c r="H72" t="s">
        <v>676</v>
      </c>
      <c r="I72" t="str">
        <f t="shared" si="1"/>
        <v>E09 - Účasť na veľtrhoch trhu práce (vrátane poriadení stánkov, ich vybavení, propagačných materiálov, poplatkov)</v>
      </c>
    </row>
    <row r="73" spans="2:9" x14ac:dyDescent="0.25">
      <c r="B73" s="20" t="s">
        <v>137</v>
      </c>
      <c r="C73" s="21" t="s">
        <v>142</v>
      </c>
      <c r="D73" s="20" t="s">
        <v>577</v>
      </c>
      <c r="E73" s="20" t="s">
        <v>284</v>
      </c>
      <c r="F73" s="20" t="s">
        <v>56</v>
      </c>
      <c r="H73" t="s">
        <v>677</v>
      </c>
      <c r="I73" t="str">
        <f t="shared" si="1"/>
        <v>E10 - Realizácia dní otvorených dverí</v>
      </c>
    </row>
    <row r="74" spans="2:9" x14ac:dyDescent="0.25">
      <c r="B74" s="20" t="s">
        <v>137</v>
      </c>
      <c r="C74" s="21" t="s">
        <v>142</v>
      </c>
      <c r="D74" s="20" t="s">
        <v>577</v>
      </c>
      <c r="E74" s="20" t="s">
        <v>285</v>
      </c>
      <c r="F74" s="20" t="s">
        <v>56</v>
      </c>
      <c r="H74" t="s">
        <v>678</v>
      </c>
      <c r="I74" t="str">
        <f t="shared" si="1"/>
        <v>E11 - Vytvorenie propagačných materiálov</v>
      </c>
    </row>
    <row r="75" spans="2:9" x14ac:dyDescent="0.25">
      <c r="B75" s="20" t="s">
        <v>137</v>
      </c>
      <c r="C75" s="21" t="s">
        <v>142</v>
      </c>
      <c r="D75" s="20" t="s">
        <v>577</v>
      </c>
      <c r="E75" s="20" t="s">
        <v>286</v>
      </c>
      <c r="F75" s="20" t="s">
        <v>56</v>
      </c>
      <c r="H75" t="s">
        <v>679</v>
      </c>
      <c r="I75" t="str">
        <f t="shared" si="1"/>
        <v>E12 - Realizácia konzultácií a poradenstva</v>
      </c>
    </row>
    <row r="76" spans="2:9" x14ac:dyDescent="0.25">
      <c r="B76" s="20" t="s">
        <v>137</v>
      </c>
      <c r="C76" s="21" t="s">
        <v>142</v>
      </c>
      <c r="D76" s="20" t="s">
        <v>578</v>
      </c>
      <c r="E76" s="20" t="s">
        <v>287</v>
      </c>
      <c r="F76" s="20" t="s">
        <v>275</v>
      </c>
      <c r="H76" t="s">
        <v>680</v>
      </c>
      <c r="I76" t="str">
        <f t="shared" si="1"/>
        <v>F01 - Vytvorenie siete vzdelávacích inštitúcií a zamestnávateľov k prenosu skúseností, požiadaviek trhu práce na vzdelávací systém, zaistenie odborných stáží priamo u zamestnávateľov, zdielaní potrebnej infraštruktúry, zdielaní dát a informácií</v>
      </c>
    </row>
    <row r="77" spans="2:9" x14ac:dyDescent="0.25">
      <c r="B77" s="20" t="s">
        <v>137</v>
      </c>
      <c r="C77" s="21" t="s">
        <v>142</v>
      </c>
      <c r="D77" s="20" t="s">
        <v>578</v>
      </c>
      <c r="E77" s="20" t="s">
        <v>288</v>
      </c>
      <c r="F77" s="20" t="s">
        <v>217</v>
      </c>
      <c r="H77" t="s">
        <v>681</v>
      </c>
      <c r="I77" t="str">
        <f t="shared" si="1"/>
        <v>F02 - Spracovanie spoločných metodík</v>
      </c>
    </row>
    <row r="78" spans="2:9" x14ac:dyDescent="0.25">
      <c r="B78" s="20" t="s">
        <v>137</v>
      </c>
      <c r="C78" s="21" t="s">
        <v>142</v>
      </c>
      <c r="D78" s="20" t="s">
        <v>578</v>
      </c>
      <c r="E78" s="20" t="s">
        <v>289</v>
      </c>
      <c r="F78" s="20" t="s">
        <v>217</v>
      </c>
      <c r="H78" t="s">
        <v>682</v>
      </c>
      <c r="I78" t="str">
        <f t="shared" si="1"/>
        <v>F03 - Využitie spoločne pripravených foriem výučby (workshopy pre žiakov a študentov, skúšobné lekcie, spoločné práce žiakov/študentov)</v>
      </c>
    </row>
    <row r="79" spans="2:9" x14ac:dyDescent="0.25">
      <c r="B79" s="20" t="s">
        <v>137</v>
      </c>
      <c r="C79" s="21" t="s">
        <v>142</v>
      </c>
      <c r="D79" s="20" t="s">
        <v>578</v>
      </c>
      <c r="E79" s="20" t="s">
        <v>290</v>
      </c>
      <c r="F79" s="20" t="s">
        <v>217</v>
      </c>
      <c r="H79" t="s">
        <v>683</v>
      </c>
      <c r="I79" t="str">
        <f t="shared" si="1"/>
        <v>F04 - Vytvorenie prvkov spoločnej výučby orientovaného na reálne potreby trhu práce najme v technických oboroch</v>
      </c>
    </row>
    <row r="80" spans="2:9" x14ac:dyDescent="0.25">
      <c r="B80" s="20" t="s">
        <v>137</v>
      </c>
      <c r="C80" s="21" t="s">
        <v>142</v>
      </c>
      <c r="D80" s="20" t="s">
        <v>578</v>
      </c>
      <c r="E80" s="20" t="s">
        <v>279</v>
      </c>
      <c r="F80" s="20" t="s">
        <v>212</v>
      </c>
      <c r="H80" t="s">
        <v>684</v>
      </c>
      <c r="I80" t="str">
        <f t="shared" si="1"/>
        <v>F05 - Vytvorenie spoločnej databázy</v>
      </c>
    </row>
    <row r="81" spans="2:9" x14ac:dyDescent="0.25">
      <c r="B81" s="20" t="s">
        <v>137</v>
      </c>
      <c r="C81" s="21" t="s">
        <v>142</v>
      </c>
      <c r="D81" s="20" t="s">
        <v>578</v>
      </c>
      <c r="E81" s="20" t="s">
        <v>263</v>
      </c>
      <c r="F81" s="20" t="s">
        <v>212</v>
      </c>
      <c r="H81" t="s">
        <v>685</v>
      </c>
      <c r="I81" t="str">
        <f t="shared" si="1"/>
        <v>F06 - Tvorba kanálu/mechanizmu výmeny a zdieľania informácií a dát</v>
      </c>
    </row>
    <row r="82" spans="2:9" x14ac:dyDescent="0.25">
      <c r="B82" s="20" t="s">
        <v>137</v>
      </c>
      <c r="C82" s="21" t="s">
        <v>142</v>
      </c>
      <c r="D82" s="20" t="s">
        <v>578</v>
      </c>
      <c r="E82" s="20" t="s">
        <v>291</v>
      </c>
      <c r="F82" s="20" t="s">
        <v>221</v>
      </c>
      <c r="H82" t="s">
        <v>686</v>
      </c>
      <c r="I82" t="str">
        <f t="shared" si="1"/>
        <v>F07 - Výmenné stáže žiakov/študentov za účelom získanie praxe pri využití nových technológií, zariadení a vzdelávacích postupov</v>
      </c>
    </row>
    <row r="83" spans="2:9" x14ac:dyDescent="0.25">
      <c r="B83" s="20" t="s">
        <v>137</v>
      </c>
      <c r="C83" s="21" t="s">
        <v>142</v>
      </c>
      <c r="D83" s="20" t="s">
        <v>578</v>
      </c>
      <c r="E83" s="20" t="s">
        <v>292</v>
      </c>
      <c r="F83" s="20" t="s">
        <v>221</v>
      </c>
      <c r="H83" t="s">
        <v>687</v>
      </c>
      <c r="I83" t="str">
        <f t="shared" si="1"/>
        <v>F08 - Školenie pedagógov za účelom získanie praxe pri využití nových technológií, zariadení a vzdelávacích postupov</v>
      </c>
    </row>
    <row r="84" spans="2:9" x14ac:dyDescent="0.25">
      <c r="B84" s="20" t="s">
        <v>137</v>
      </c>
      <c r="C84" s="21" t="s">
        <v>142</v>
      </c>
      <c r="D84" s="20" t="s">
        <v>578</v>
      </c>
      <c r="E84" s="20" t="s">
        <v>293</v>
      </c>
      <c r="F84" s="20" t="s">
        <v>221</v>
      </c>
      <c r="H84" t="s">
        <v>688</v>
      </c>
      <c r="I84" t="str">
        <f t="shared" si="1"/>
        <v>F09 - Výmenné stáže pedagógov za účelom získanie praxe pri využití nových technológií, zariadení a vzdelávacích postupov</v>
      </c>
    </row>
    <row r="85" spans="2:9" x14ac:dyDescent="0.25">
      <c r="B85" s="20" t="s">
        <v>137</v>
      </c>
      <c r="C85" s="21" t="s">
        <v>142</v>
      </c>
      <c r="D85" s="20" t="s">
        <v>578</v>
      </c>
      <c r="E85" s="20" t="s">
        <v>294</v>
      </c>
      <c r="F85" s="20" t="s">
        <v>221</v>
      </c>
      <c r="H85" t="s">
        <v>689</v>
      </c>
      <c r="I85" t="str">
        <f t="shared" si="1"/>
        <v xml:space="preserve">F10 - Stretnutia zainteresovaných osôb k vzájomnej výmene skúseností  a získaných poznatkov z realizácie projektu </v>
      </c>
    </row>
    <row r="86" spans="2:9" x14ac:dyDescent="0.25">
      <c r="B86" s="20" t="s">
        <v>137</v>
      </c>
      <c r="C86" s="21" t="s">
        <v>142</v>
      </c>
      <c r="D86" s="20" t="s">
        <v>578</v>
      </c>
      <c r="E86" s="20" t="s">
        <v>255</v>
      </c>
      <c r="F86" s="20" t="s">
        <v>56</v>
      </c>
      <c r="H86" t="s">
        <v>690</v>
      </c>
      <c r="I86" t="str">
        <f t="shared" si="1"/>
        <v>F11 - Vytvorenie pracovnej/expertnej skupiny</v>
      </c>
    </row>
    <row r="87" spans="2:9" x14ac:dyDescent="0.25">
      <c r="B87" s="20" t="s">
        <v>137</v>
      </c>
      <c r="C87" s="21" t="s">
        <v>142</v>
      </c>
      <c r="D87" s="20" t="s">
        <v>578</v>
      </c>
      <c r="E87" s="20" t="s">
        <v>256</v>
      </c>
      <c r="F87" s="20" t="s">
        <v>56</v>
      </c>
      <c r="H87" t="s">
        <v>691</v>
      </c>
      <c r="I87" t="str">
        <f t="shared" si="1"/>
        <v>F12 - Stretnutie pracovnej/ expertnej skupiny</v>
      </c>
    </row>
    <row r="88" spans="2:9" x14ac:dyDescent="0.25">
      <c r="B88" s="20" t="s">
        <v>137</v>
      </c>
      <c r="C88" s="21" t="s">
        <v>142</v>
      </c>
      <c r="D88" s="20" t="s">
        <v>578</v>
      </c>
      <c r="E88" s="20" t="s">
        <v>295</v>
      </c>
      <c r="F88" s="20" t="s">
        <v>56</v>
      </c>
      <c r="H88" t="s">
        <v>692</v>
      </c>
      <c r="I88" t="str">
        <f t="shared" si="1"/>
        <v>F13 - Príprava spoločných vzdelávacích výstupov/ programov</v>
      </c>
    </row>
    <row r="89" spans="2:9" x14ac:dyDescent="0.25">
      <c r="B89" s="20" t="s">
        <v>137</v>
      </c>
      <c r="C89" s="21" t="s">
        <v>142</v>
      </c>
      <c r="D89" s="20" t="s">
        <v>578</v>
      </c>
      <c r="E89" s="20" t="s">
        <v>296</v>
      </c>
      <c r="F89" s="20" t="s">
        <v>56</v>
      </c>
      <c r="H89" t="s">
        <v>693</v>
      </c>
      <c r="I89" t="str">
        <f t="shared" si="1"/>
        <v>F14 - Stavebné práce/ úpravy v súvislosti so skvalitnením vzdelávacej infraštruktúry</v>
      </c>
    </row>
    <row r="90" spans="2:9" x14ac:dyDescent="0.25">
      <c r="B90" s="20" t="s">
        <v>137</v>
      </c>
      <c r="C90" s="21" t="s">
        <v>142</v>
      </c>
      <c r="D90" s="20" t="s">
        <v>578</v>
      </c>
      <c r="E90" s="20" t="s">
        <v>297</v>
      </c>
      <c r="F90" s="20" t="s">
        <v>56</v>
      </c>
      <c r="H90" t="s">
        <v>694</v>
      </c>
      <c r="I90" t="str">
        <f t="shared" si="1"/>
        <v>F15 - Spracovanie projektovej/realizačnej dokumentácie</v>
      </c>
    </row>
    <row r="91" spans="2:9" x14ac:dyDescent="0.25">
      <c r="B91" s="20" t="s">
        <v>137</v>
      </c>
      <c r="C91" s="21" t="s">
        <v>142</v>
      </c>
      <c r="D91" s="20" t="s">
        <v>578</v>
      </c>
      <c r="E91" s="20" t="s">
        <v>298</v>
      </c>
      <c r="F91" s="20" t="s">
        <v>56</v>
      </c>
      <c r="H91" t="s">
        <v>695</v>
      </c>
      <c r="I91" t="str">
        <f t="shared" si="1"/>
        <v>F16 - Poriadenie vybavenia pre spoločnú odbornú prípravu</v>
      </c>
    </row>
    <row r="92" spans="2:9" x14ac:dyDescent="0.25">
      <c r="B92" s="20" t="s">
        <v>137</v>
      </c>
      <c r="C92" s="21" t="s">
        <v>142</v>
      </c>
      <c r="D92" s="20" t="s">
        <v>578</v>
      </c>
      <c r="E92" s="20" t="s">
        <v>299</v>
      </c>
      <c r="F92" s="20" t="s">
        <v>56</v>
      </c>
      <c r="H92" t="s">
        <v>696</v>
      </c>
      <c r="I92" t="str">
        <f t="shared" si="1"/>
        <v>F17 - Zaistenie prevádzky poriadeného vybavení  pre účely realizácie vzdelávacích aktivít projektu (materiál, energie, atď.)</v>
      </c>
    </row>
    <row r="93" spans="2:9" x14ac:dyDescent="0.25">
      <c r="B93" s="20" t="s">
        <v>137</v>
      </c>
      <c r="C93" s="21" t="s">
        <v>142</v>
      </c>
      <c r="D93" s="20" t="s">
        <v>578</v>
      </c>
      <c r="E93" s="20" t="s">
        <v>300</v>
      </c>
      <c r="F93" s="20" t="s">
        <v>56</v>
      </c>
      <c r="H93" t="s">
        <v>697</v>
      </c>
      <c r="I93" t="str">
        <f t="shared" si="1"/>
        <v>F18 - Prezentačné a propagačné aktivity vo vzťahu k realizovanému projektu</v>
      </c>
    </row>
    <row r="94" spans="2:9" x14ac:dyDescent="0.25">
      <c r="B94" s="20" t="s">
        <v>137</v>
      </c>
      <c r="C94" s="21" t="s">
        <v>142</v>
      </c>
      <c r="D94" s="20" t="s">
        <v>579</v>
      </c>
      <c r="E94" s="20" t="s">
        <v>301</v>
      </c>
      <c r="F94" s="20" t="s">
        <v>275</v>
      </c>
      <c r="H94" t="s">
        <v>698</v>
      </c>
      <c r="I94" t="str">
        <f t="shared" si="1"/>
        <v>G01 - Vytvorenie siete vzdelávacích inštitúcií a zamestnávateľov k prenosu skúseností, požiadaviek trhu práce na vzdelávací systém, zaistenie odborných stáží priamo u zamestnávateľov, zdieľanie potrebnej infraštruktúry, zdieľanie dát a informácií</v>
      </c>
    </row>
    <row r="95" spans="2:9" x14ac:dyDescent="0.25">
      <c r="B95" s="20" t="s">
        <v>137</v>
      </c>
      <c r="C95" s="21" t="s">
        <v>142</v>
      </c>
      <c r="D95" s="20" t="s">
        <v>579</v>
      </c>
      <c r="E95" s="20" t="s">
        <v>302</v>
      </c>
      <c r="F95" s="20" t="s">
        <v>275</v>
      </c>
      <c r="H95" t="s">
        <v>699</v>
      </c>
      <c r="I95" t="str">
        <f t="shared" si="1"/>
        <v>G02 - Zaistenie odborných stáží priamo u zamestnávateľov</v>
      </c>
    </row>
    <row r="96" spans="2:9" x14ac:dyDescent="0.25">
      <c r="B96" s="20" t="s">
        <v>137</v>
      </c>
      <c r="C96" s="21" t="s">
        <v>142</v>
      </c>
      <c r="D96" s="20" t="s">
        <v>579</v>
      </c>
      <c r="E96" s="20" t="s">
        <v>303</v>
      </c>
      <c r="F96" s="20" t="s">
        <v>217</v>
      </c>
      <c r="H96" t="s">
        <v>700</v>
      </c>
      <c r="I96" t="str">
        <f t="shared" si="1"/>
        <v>G03 - Aktivity na zavedenie e-learningovej formy celoživotného vzdelávania</v>
      </c>
    </row>
    <row r="97" spans="2:9" x14ac:dyDescent="0.25">
      <c r="B97" s="20" t="s">
        <v>137</v>
      </c>
      <c r="C97" s="21" t="s">
        <v>142</v>
      </c>
      <c r="D97" s="20" t="s">
        <v>579</v>
      </c>
      <c r="E97" s="20" t="s">
        <v>304</v>
      </c>
      <c r="F97" s="20" t="s">
        <v>217</v>
      </c>
      <c r="H97" t="s">
        <v>701</v>
      </c>
      <c r="I97" t="str">
        <f t="shared" si="1"/>
        <v>G04 - Aktivity na zavedenie nových programov celoživotného vzdelávania vo vzťahu k reálnym potrebám trhu práce</v>
      </c>
    </row>
    <row r="98" spans="2:9" x14ac:dyDescent="0.25">
      <c r="B98" s="20" t="s">
        <v>137</v>
      </c>
      <c r="C98" s="21" t="s">
        <v>142</v>
      </c>
      <c r="D98" s="20" t="s">
        <v>579</v>
      </c>
      <c r="E98" s="20" t="s">
        <v>305</v>
      </c>
      <c r="F98" s="20" t="s">
        <v>217</v>
      </c>
      <c r="H98" t="s">
        <v>702</v>
      </c>
      <c r="I98" t="str">
        <f t="shared" si="1"/>
        <v>G05 - Využitie spoločne pripravených foriem výučby (semináre pre a študentov, skúšobné lekcie, spoločné práce)</v>
      </c>
    </row>
    <row r="99" spans="2:9" x14ac:dyDescent="0.25">
      <c r="B99" s="20" t="s">
        <v>137</v>
      </c>
      <c r="C99" s="21" t="s">
        <v>142</v>
      </c>
      <c r="D99" s="20" t="s">
        <v>579</v>
      </c>
      <c r="E99" s="20" t="s">
        <v>306</v>
      </c>
      <c r="F99" s="20" t="s">
        <v>212</v>
      </c>
      <c r="H99" t="s">
        <v>703</v>
      </c>
      <c r="I99" t="str">
        <f t="shared" si="1"/>
        <v xml:space="preserve">G06 - Propagácia možností/ programov spoločného celoživotného vzdelávania (multimediálne, profesijné, osobný rozvoj, univerzity tretieho veku, atď.) </v>
      </c>
    </row>
    <row r="100" spans="2:9" x14ac:dyDescent="0.25">
      <c r="B100" s="20" t="s">
        <v>137</v>
      </c>
      <c r="C100" s="21" t="s">
        <v>142</v>
      </c>
      <c r="D100" s="20" t="s">
        <v>579</v>
      </c>
      <c r="E100" s="20" t="s">
        <v>307</v>
      </c>
      <c r="F100" s="20" t="s">
        <v>212</v>
      </c>
      <c r="H100" t="s">
        <v>704</v>
      </c>
      <c r="I100" t="str">
        <f t="shared" si="1"/>
        <v>G07 - Aktivity na zvyšovanie atraktívnosti a efektívnosti CŽV pre firmy</v>
      </c>
    </row>
    <row r="101" spans="2:9" x14ac:dyDescent="0.25">
      <c r="B101" s="20" t="s">
        <v>137</v>
      </c>
      <c r="C101" s="21" t="s">
        <v>142</v>
      </c>
      <c r="D101" s="20" t="s">
        <v>579</v>
      </c>
      <c r="E101" s="20" t="s">
        <v>308</v>
      </c>
      <c r="F101" s="20" t="s">
        <v>212</v>
      </c>
      <c r="H101" t="s">
        <v>705</v>
      </c>
      <c r="I101" t="str">
        <f t="shared" si="1"/>
        <v>G08 - Aktivity na zvyšovanie atraktívnosti a efektívnosti CŽV pre jednotlivcov</v>
      </c>
    </row>
    <row r="102" spans="2:9" x14ac:dyDescent="0.25">
      <c r="B102" s="20" t="s">
        <v>137</v>
      </c>
      <c r="C102" s="21" t="s">
        <v>142</v>
      </c>
      <c r="D102" s="20" t="s">
        <v>579</v>
      </c>
      <c r="E102" s="20" t="s">
        <v>279</v>
      </c>
      <c r="F102" s="20" t="s">
        <v>212</v>
      </c>
      <c r="H102" t="s">
        <v>706</v>
      </c>
      <c r="I102" t="str">
        <f t="shared" si="1"/>
        <v>G09 - Vytvorenie spoločnej databázy</v>
      </c>
    </row>
    <row r="103" spans="2:9" x14ac:dyDescent="0.25">
      <c r="B103" s="20" t="s">
        <v>137</v>
      </c>
      <c r="C103" s="21" t="s">
        <v>142</v>
      </c>
      <c r="D103" s="20" t="s">
        <v>579</v>
      </c>
      <c r="E103" s="20" t="s">
        <v>263</v>
      </c>
      <c r="F103" s="20" t="s">
        <v>212</v>
      </c>
      <c r="H103" t="s">
        <v>707</v>
      </c>
      <c r="I103" t="str">
        <f t="shared" si="1"/>
        <v>G10 - Tvorba kanálu/mechanizmu výmeny a zdieľania informácií a dát</v>
      </c>
    </row>
    <row r="104" spans="2:9" x14ac:dyDescent="0.25">
      <c r="B104" s="20" t="s">
        <v>137</v>
      </c>
      <c r="C104" s="21" t="s">
        <v>142</v>
      </c>
      <c r="D104" s="20" t="s">
        <v>579</v>
      </c>
      <c r="E104" s="20" t="s">
        <v>309</v>
      </c>
      <c r="F104" s="20" t="s">
        <v>221</v>
      </c>
      <c r="H104" t="s">
        <v>708</v>
      </c>
      <c r="I104" t="str">
        <f t="shared" si="1"/>
        <v>G11 - Výmenné stáže pedagógov za účelom výmeny skúseností  pri vzdelávacích postupov v celoživotnom vzdelávaní</v>
      </c>
    </row>
    <row r="105" spans="2:9" x14ac:dyDescent="0.25">
      <c r="B105" s="20" t="s">
        <v>137</v>
      </c>
      <c r="C105" s="21" t="s">
        <v>142</v>
      </c>
      <c r="D105" s="20" t="s">
        <v>579</v>
      </c>
      <c r="E105" s="20" t="s">
        <v>310</v>
      </c>
      <c r="F105" s="20" t="s">
        <v>56</v>
      </c>
      <c r="H105" t="s">
        <v>709</v>
      </c>
      <c r="I105" t="str">
        <f t="shared" si="1"/>
        <v>G12 - Definícia spoločných potrieb trhu práce vo vzťahu k celoživotnému vzdelávaniu (napr. okrúhle stoly medzi zamestnávateľmi a poskytovateľmi celoživotného učenia a ďalšími aktérmi trhu práce)</v>
      </c>
    </row>
    <row r="106" spans="2:9" x14ac:dyDescent="0.25">
      <c r="B106" s="20" t="s">
        <v>137</v>
      </c>
      <c r="C106" s="21" t="s">
        <v>142</v>
      </c>
      <c r="D106" s="20" t="s">
        <v>579</v>
      </c>
      <c r="E106" s="20" t="s">
        <v>311</v>
      </c>
      <c r="F106" s="20" t="s">
        <v>56</v>
      </c>
      <c r="H106" t="s">
        <v>710</v>
      </c>
      <c r="I106" t="str">
        <f t="shared" si="1"/>
        <v>G13 - Spracovanie koncepcie/plánu spoločných aktivít pre rozvoj CŽV</v>
      </c>
    </row>
    <row r="107" spans="2:9" x14ac:dyDescent="0.25">
      <c r="B107" s="20" t="s">
        <v>137</v>
      </c>
      <c r="C107" s="21" t="s">
        <v>142</v>
      </c>
      <c r="D107" s="20" t="s">
        <v>579</v>
      </c>
      <c r="E107" s="20" t="s">
        <v>295</v>
      </c>
      <c r="F107" s="20" t="s">
        <v>56</v>
      </c>
      <c r="H107" t="s">
        <v>711</v>
      </c>
      <c r="I107" t="str">
        <f t="shared" si="1"/>
        <v>G14 - Príprava spoločných vzdelávacích výstupov/ programov</v>
      </c>
    </row>
    <row r="108" spans="2:9" x14ac:dyDescent="0.25">
      <c r="B108" s="20" t="s">
        <v>137</v>
      </c>
      <c r="C108" s="21" t="s">
        <v>142</v>
      </c>
      <c r="D108" s="20" t="s">
        <v>579</v>
      </c>
      <c r="E108" s="20" t="s">
        <v>312</v>
      </c>
      <c r="F108" s="20" t="s">
        <v>56</v>
      </c>
      <c r="H108" t="s">
        <v>712</v>
      </c>
      <c r="I108" t="str">
        <f t="shared" si="1"/>
        <v>G15 - Poriadenie vybavenia k zavedeniu programov celoživotného vzdelávania/ inovatívnych prístupov</v>
      </c>
    </row>
    <row r="109" spans="2:9" x14ac:dyDescent="0.25">
      <c r="B109" s="20" t="s">
        <v>137</v>
      </c>
      <c r="C109" s="21" t="s">
        <v>142</v>
      </c>
      <c r="D109" s="20" t="s">
        <v>579</v>
      </c>
      <c r="E109" s="20" t="s">
        <v>300</v>
      </c>
      <c r="F109" s="20" t="s">
        <v>56</v>
      </c>
      <c r="H109" t="s">
        <v>713</v>
      </c>
      <c r="I109" t="str">
        <f t="shared" si="1"/>
        <v>G16 - Prezentačné a propagačné aktivity vo vzťahu k realizovanému projektu</v>
      </c>
    </row>
    <row r="110" spans="2:9" x14ac:dyDescent="0.25">
      <c r="B110" s="20" t="s">
        <v>137</v>
      </c>
      <c r="C110" s="21" t="s">
        <v>143</v>
      </c>
      <c r="D110" s="20" t="s">
        <v>580</v>
      </c>
      <c r="E110" s="20" t="s">
        <v>313</v>
      </c>
      <c r="F110" s="20" t="s">
        <v>328</v>
      </c>
      <c r="H110" t="s">
        <v>607</v>
      </c>
      <c r="I110" t="str">
        <f t="shared" si="1"/>
        <v>A01 - Vytvorenie pracovného/expertného tímu</v>
      </c>
    </row>
    <row r="111" spans="2:9" x14ac:dyDescent="0.25">
      <c r="B111" s="20" t="s">
        <v>137</v>
      </c>
      <c r="C111" s="21" t="s">
        <v>143</v>
      </c>
      <c r="D111" s="20" t="s">
        <v>580</v>
      </c>
      <c r="E111" s="20" t="s">
        <v>314</v>
      </c>
      <c r="F111" s="20" t="s">
        <v>328</v>
      </c>
      <c r="H111" t="s">
        <v>608</v>
      </c>
      <c r="I111" t="str">
        <f t="shared" si="1"/>
        <v>A02 - Stretnutie pracovného/expertného tímu</v>
      </c>
    </row>
    <row r="112" spans="2:9" x14ac:dyDescent="0.25">
      <c r="B112" s="20" t="s">
        <v>137</v>
      </c>
      <c r="C112" s="21" t="s">
        <v>143</v>
      </c>
      <c r="D112" s="20" t="s">
        <v>580</v>
      </c>
      <c r="E112" s="20" t="s">
        <v>315</v>
      </c>
      <c r="F112" s="20" t="s">
        <v>328</v>
      </c>
      <c r="H112" t="s">
        <v>609</v>
      </c>
      <c r="I112" t="str">
        <f t="shared" si="1"/>
        <v>A03 - Príprava a zavedenie opatrení k včasnému overovaní produktov, schopností vyspelej výroby a prvovýroby najme v oblasti kľúčových technológií a technológií pre všeobecné použite</v>
      </c>
    </row>
    <row r="113" spans="2:9" x14ac:dyDescent="0.25">
      <c r="B113" s="20" t="s">
        <v>137</v>
      </c>
      <c r="C113" s="21" t="s">
        <v>143</v>
      </c>
      <c r="D113" s="20" t="s">
        <v>580</v>
      </c>
      <c r="E113" s="20" t="s">
        <v>316</v>
      </c>
      <c r="F113" s="20" t="s">
        <v>328</v>
      </c>
      <c r="H113" t="s">
        <v>610</v>
      </c>
      <c r="I113" t="str">
        <f t="shared" si="1"/>
        <v>A04 - Príprava a zavedenie podnikových investícií do výskumu a inovácií</v>
      </c>
    </row>
    <row r="114" spans="2:9" x14ac:dyDescent="0.25">
      <c r="B114" s="20" t="s">
        <v>137</v>
      </c>
      <c r="C114" s="21" t="s">
        <v>143</v>
      </c>
      <c r="D114" s="20" t="s">
        <v>580</v>
      </c>
      <c r="E114" s="20" t="s">
        <v>317</v>
      </c>
      <c r="F114" s="20" t="s">
        <v>329</v>
      </c>
      <c r="H114" t="s">
        <v>611</v>
      </c>
      <c r="I114" t="str">
        <f t="shared" si="1"/>
        <v>A05 - Aktivity na vytváranie väzieb a súčinnosti medzi podnikmi a strediskami výskumu a vývoja a vysokými školami</v>
      </c>
    </row>
    <row r="115" spans="2:9" x14ac:dyDescent="0.25">
      <c r="B115" s="20" t="s">
        <v>137</v>
      </c>
      <c r="C115" s="21" t="s">
        <v>143</v>
      </c>
      <c r="D115" s="20" t="s">
        <v>580</v>
      </c>
      <c r="E115" s="20" t="s">
        <v>318</v>
      </c>
      <c r="F115" s="20" t="s">
        <v>329</v>
      </c>
      <c r="H115" t="s">
        <v>612</v>
      </c>
      <c r="I115" t="str">
        <f t="shared" si="1"/>
        <v>A06 - Realizácia aplikovaného výskumu/ vývoja na základe definície požiadaviek s dorazom na zapojenie stredísk  výskumu/vývoja a vysokých škôl  (vlastný výskum, kolektívny a predkonkurenčný vývoj)</v>
      </c>
    </row>
    <row r="116" spans="2:9" x14ac:dyDescent="0.25">
      <c r="B116" s="20" t="s">
        <v>137</v>
      </c>
      <c r="C116" s="21" t="s">
        <v>143</v>
      </c>
      <c r="D116" s="20" t="s">
        <v>580</v>
      </c>
      <c r="E116" s="20" t="s">
        <v>319</v>
      </c>
      <c r="F116" s="20" t="s">
        <v>329</v>
      </c>
      <c r="H116" t="s">
        <v>613</v>
      </c>
      <c r="I116" t="str">
        <f t="shared" si="1"/>
        <v>A07 - Realizácia znalostného transferu</v>
      </c>
    </row>
    <row r="117" spans="2:9" x14ac:dyDescent="0.25">
      <c r="B117" s="20" t="s">
        <v>137</v>
      </c>
      <c r="C117" s="21" t="s">
        <v>143</v>
      </c>
      <c r="D117" s="20" t="s">
        <v>580</v>
      </c>
      <c r="E117" s="20" t="s">
        <v>320</v>
      </c>
      <c r="F117" s="20" t="s">
        <v>330</v>
      </c>
      <c r="H117" t="s">
        <v>614</v>
      </c>
      <c r="I117" t="str">
        <f t="shared" si="1"/>
        <v>A08 - Príprava spoločných projektov</v>
      </c>
    </row>
    <row r="118" spans="2:9" x14ac:dyDescent="0.25">
      <c r="B118" s="20" t="s">
        <v>137</v>
      </c>
      <c r="C118" s="21" t="s">
        <v>143</v>
      </c>
      <c r="D118" s="20" t="s">
        <v>580</v>
      </c>
      <c r="E118" s="20" t="s">
        <v>263</v>
      </c>
      <c r="F118" s="20" t="s">
        <v>330</v>
      </c>
      <c r="H118" t="s">
        <v>615</v>
      </c>
      <c r="I118" t="str">
        <f t="shared" si="1"/>
        <v>A09 - Tvorba kanálu/mechanizmu výmeny a zdieľania informácií a dát</v>
      </c>
    </row>
    <row r="119" spans="2:9" x14ac:dyDescent="0.25">
      <c r="B119" s="20" t="s">
        <v>137</v>
      </c>
      <c r="C119" s="21" t="s">
        <v>143</v>
      </c>
      <c r="D119" s="20" t="s">
        <v>580</v>
      </c>
      <c r="E119" s="20" t="s">
        <v>321</v>
      </c>
      <c r="F119" s="20" t="s">
        <v>330</v>
      </c>
      <c r="H119" t="s">
        <v>616</v>
      </c>
      <c r="I119" t="str">
        <f t="shared" si="1"/>
        <v>A10 - Vytvorení spoločných databází</v>
      </c>
    </row>
    <row r="120" spans="2:9" x14ac:dyDescent="0.25">
      <c r="B120" s="20" t="s">
        <v>137</v>
      </c>
      <c r="C120" s="21" t="s">
        <v>143</v>
      </c>
      <c r="D120" s="20" t="s">
        <v>580</v>
      </c>
      <c r="E120" s="20" t="s">
        <v>322</v>
      </c>
      <c r="F120" s="20" t="s">
        <v>330</v>
      </c>
      <c r="H120" t="s">
        <v>617</v>
      </c>
      <c r="I120" t="str">
        <f t="shared" si="1"/>
        <v>A11 - Definícia požiadaviek podnikateľského sektoru na aplikovaný výskum/vývoj</v>
      </c>
    </row>
    <row r="121" spans="2:9" x14ac:dyDescent="0.25">
      <c r="B121" s="20" t="s">
        <v>137</v>
      </c>
      <c r="C121" s="21" t="s">
        <v>143</v>
      </c>
      <c r="D121" s="20" t="s">
        <v>580</v>
      </c>
      <c r="E121" s="20" t="s">
        <v>323</v>
      </c>
      <c r="F121" s="20" t="s">
        <v>56</v>
      </c>
      <c r="H121" t="s">
        <v>618</v>
      </c>
      <c r="I121" t="str">
        <f t="shared" si="1"/>
        <v>A12 - Nákup expertných služieb v oblasti aplikovaného výskumu/vývoja (meranie, skúšky, výpočty, konzultácie, transfer duševného vlastníctva) s cieľom zahájenia/zintenzívnenia inovačných aktivít MSP</v>
      </c>
    </row>
    <row r="122" spans="2:9" x14ac:dyDescent="0.25">
      <c r="B122" s="20" t="s">
        <v>137</v>
      </c>
      <c r="C122" s="21" t="s">
        <v>143</v>
      </c>
      <c r="D122" s="20" t="s">
        <v>580</v>
      </c>
      <c r="E122" s="20" t="s">
        <v>324</v>
      </c>
      <c r="F122" s="20" t="s">
        <v>56</v>
      </c>
      <c r="H122" t="s">
        <v>619</v>
      </c>
      <c r="I122" t="str">
        <f t="shared" si="1"/>
        <v>A13 - Nákup licencií, patentov</v>
      </c>
    </row>
    <row r="123" spans="2:9" x14ac:dyDescent="0.25">
      <c r="B123" s="20" t="s">
        <v>137</v>
      </c>
      <c r="C123" s="21" t="s">
        <v>143</v>
      </c>
      <c r="D123" s="20" t="s">
        <v>580</v>
      </c>
      <c r="E123" s="20" t="s">
        <v>325</v>
      </c>
      <c r="F123" s="20" t="s">
        <v>56</v>
      </c>
      <c r="H123" t="s">
        <v>620</v>
      </c>
      <c r="I123" t="str">
        <f t="shared" si="1"/>
        <v>A14 - Príprava realizačnej dokumentácie ( stavebná dokumentácia)</v>
      </c>
    </row>
    <row r="124" spans="2:9" x14ac:dyDescent="0.25">
      <c r="B124" s="20" t="s">
        <v>137</v>
      </c>
      <c r="C124" s="21" t="s">
        <v>143</v>
      </c>
      <c r="D124" s="20" t="s">
        <v>580</v>
      </c>
      <c r="E124" s="20" t="s">
        <v>326</v>
      </c>
      <c r="F124" s="20" t="s">
        <v>56</v>
      </c>
      <c r="H124" t="s">
        <v>621</v>
      </c>
      <c r="I124" t="str">
        <f t="shared" si="1"/>
        <v>A15 - Stavebné úpravy v súvislosti s obstaraním vybavenia</v>
      </c>
    </row>
    <row r="125" spans="2:9" x14ac:dyDescent="0.25">
      <c r="B125" s="20" t="s">
        <v>137</v>
      </c>
      <c r="C125" s="21" t="s">
        <v>143</v>
      </c>
      <c r="D125" s="20" t="s">
        <v>580</v>
      </c>
      <c r="E125" s="20" t="s">
        <v>327</v>
      </c>
      <c r="F125" s="20" t="s">
        <v>56</v>
      </c>
      <c r="H125" t="s">
        <v>622</v>
      </c>
      <c r="I125" t="str">
        <f t="shared" si="1"/>
        <v>A16 - Obstaranie vybavenia v súvislosti s realizáciou prenosu výsledkov aplikovaného výskumu/vývoja</v>
      </c>
    </row>
    <row r="126" spans="2:9" x14ac:dyDescent="0.25">
      <c r="B126" s="20" t="s">
        <v>137</v>
      </c>
      <c r="C126" s="21" t="s">
        <v>143</v>
      </c>
      <c r="D126" s="20" t="s">
        <v>580</v>
      </c>
      <c r="E126" s="20" t="s">
        <v>300</v>
      </c>
      <c r="F126" s="20" t="s">
        <v>56</v>
      </c>
      <c r="H126" t="s">
        <v>623</v>
      </c>
      <c r="I126" t="str">
        <f t="shared" si="1"/>
        <v>A17 - Prezentačné a propagačné aktivity vo vzťahu k realizovanému projektu</v>
      </c>
    </row>
    <row r="127" spans="2:9" x14ac:dyDescent="0.25">
      <c r="B127" s="20" t="s">
        <v>137</v>
      </c>
      <c r="C127" s="22" t="s">
        <v>143</v>
      </c>
      <c r="D127" s="20" t="s">
        <v>581</v>
      </c>
      <c r="E127" s="20" t="s">
        <v>313</v>
      </c>
      <c r="F127" s="20" t="s">
        <v>328</v>
      </c>
      <c r="H127" t="s">
        <v>624</v>
      </c>
      <c r="I127" t="str">
        <f t="shared" si="1"/>
        <v>B01 - Vytvorenie pracovného/expertného tímu</v>
      </c>
    </row>
    <row r="128" spans="2:9" x14ac:dyDescent="0.25">
      <c r="B128" s="20" t="s">
        <v>137</v>
      </c>
      <c r="C128" s="22" t="s">
        <v>143</v>
      </c>
      <c r="D128" s="20" t="s">
        <v>581</v>
      </c>
      <c r="E128" s="20" t="s">
        <v>331</v>
      </c>
      <c r="F128" s="20" t="s">
        <v>328</v>
      </c>
      <c r="H128" t="s">
        <v>625</v>
      </c>
      <c r="I128" t="str">
        <f t="shared" si="1"/>
        <v>B02 - Stretnutie pracovného/expertného  tímu</v>
      </c>
    </row>
    <row r="129" spans="2:9" x14ac:dyDescent="0.25">
      <c r="B129" s="20" t="s">
        <v>137</v>
      </c>
      <c r="C129" s="22" t="s">
        <v>143</v>
      </c>
      <c r="D129" s="20" t="s">
        <v>581</v>
      </c>
      <c r="E129" s="20" t="s">
        <v>332</v>
      </c>
      <c r="F129" s="20" t="s">
        <v>328</v>
      </c>
      <c r="H129" t="s">
        <v>626</v>
      </c>
      <c r="I129" t="str">
        <f t="shared" si="1"/>
        <v>B03 - Aktivity pre vytvorenie cezhraničnej siete/klastru podporujúci rozvoj perspektívnych odvetví a oblastí</v>
      </c>
    </row>
    <row r="130" spans="2:9" x14ac:dyDescent="0.25">
      <c r="B130" s="20" t="s">
        <v>137</v>
      </c>
      <c r="C130" s="22" t="s">
        <v>143</v>
      </c>
      <c r="D130" s="20" t="s">
        <v>581</v>
      </c>
      <c r="E130" s="20" t="s">
        <v>333</v>
      </c>
      <c r="F130" s="20" t="s">
        <v>328</v>
      </c>
      <c r="H130" t="s">
        <v>627</v>
      </c>
      <c r="I130" t="str">
        <f t="shared" si="1"/>
        <v>B04 - Budovanie cezhraničných výskumných centier</v>
      </c>
    </row>
    <row r="131" spans="2:9" x14ac:dyDescent="0.25">
      <c r="B131" s="20" t="s">
        <v>137</v>
      </c>
      <c r="C131" s="22" t="s">
        <v>143</v>
      </c>
      <c r="D131" s="20" t="s">
        <v>581</v>
      </c>
      <c r="E131" s="20" t="s">
        <v>334</v>
      </c>
      <c r="F131" s="20" t="s">
        <v>328</v>
      </c>
      <c r="H131" t="s">
        <v>628</v>
      </c>
      <c r="I131" t="str">
        <f t="shared" si="1"/>
        <v>B05 - Realizácia strategicky významné aktivity v oblasti vývoja /inovácie nových produktov/služieb pre MSP</v>
      </c>
    </row>
    <row r="132" spans="2:9" x14ac:dyDescent="0.25">
      <c r="B132" s="20" t="s">
        <v>137</v>
      </c>
      <c r="C132" s="22" t="s">
        <v>143</v>
      </c>
      <c r="D132" s="20" t="s">
        <v>581</v>
      </c>
      <c r="E132" s="20" t="s">
        <v>335</v>
      </c>
      <c r="F132" s="20" t="s">
        <v>328</v>
      </c>
      <c r="H132" t="s">
        <v>629</v>
      </c>
      <c r="I132" t="str">
        <f t="shared" ref="I132:I195" si="2">CONCATENATE(H132," - ",E132)</f>
        <v>B06 - Realizácia strategicky významné aktivity v oblasti zlepšenia podnikových procesov, vrátane produktových certifikácií pre MSP</v>
      </c>
    </row>
    <row r="133" spans="2:9" x14ac:dyDescent="0.25">
      <c r="B133" s="20" t="s">
        <v>137</v>
      </c>
      <c r="C133" s="22" t="s">
        <v>143</v>
      </c>
      <c r="D133" s="20" t="s">
        <v>581</v>
      </c>
      <c r="E133" s="20" t="s">
        <v>336</v>
      </c>
      <c r="F133" s="20" t="s">
        <v>328</v>
      </c>
      <c r="H133" t="s">
        <v>630</v>
      </c>
      <c r="I133" t="str">
        <f t="shared" si="2"/>
        <v>B07 - Realizácia strategicky významné aktivity v oblasti vývoja /inovácie výrobných procesov  pre MSP</v>
      </c>
    </row>
    <row r="134" spans="2:9" x14ac:dyDescent="0.25">
      <c r="B134" s="20" t="s">
        <v>137</v>
      </c>
      <c r="C134" s="22" t="s">
        <v>143</v>
      </c>
      <c r="D134" s="20" t="s">
        <v>581</v>
      </c>
      <c r="E134" s="20" t="s">
        <v>337</v>
      </c>
      <c r="F134" s="20" t="s">
        <v>329</v>
      </c>
      <c r="H134" t="s">
        <v>631</v>
      </c>
      <c r="I134" t="str">
        <f t="shared" si="2"/>
        <v>B08 - Aktivity na vytváranie väzieb a súčinnosti medzi podnikmi a strediskami výskumu a vývoja s vysokými školami</v>
      </c>
    </row>
    <row r="135" spans="2:9" x14ac:dyDescent="0.25">
      <c r="B135" s="20" t="s">
        <v>137</v>
      </c>
      <c r="C135" s="22" t="s">
        <v>143</v>
      </c>
      <c r="D135" s="20" t="s">
        <v>581</v>
      </c>
      <c r="E135" s="20" t="s">
        <v>338</v>
      </c>
      <c r="F135" s="20" t="s">
        <v>330</v>
      </c>
      <c r="H135" t="s">
        <v>632</v>
      </c>
      <c r="I135" t="str">
        <f t="shared" si="2"/>
        <v>B09 - Realizácia nástroja identifikácie spoločných potrieb produktívneho sektora a včasnú orientáciu výskumných a vývojových aktivít na perspektívne odvetvia a oblasti</v>
      </c>
    </row>
    <row r="136" spans="2:9" x14ac:dyDescent="0.25">
      <c r="B136" s="20" t="s">
        <v>137</v>
      </c>
      <c r="C136" s="22" t="s">
        <v>143</v>
      </c>
      <c r="D136" s="20" t="s">
        <v>581</v>
      </c>
      <c r="E136" s="20" t="s">
        <v>263</v>
      </c>
      <c r="F136" s="20" t="s">
        <v>330</v>
      </c>
      <c r="H136" t="s">
        <v>633</v>
      </c>
      <c r="I136" t="str">
        <f t="shared" si="2"/>
        <v>B10 - Tvorba kanálu/mechanizmu výmeny a zdieľania informácií a dát</v>
      </c>
    </row>
    <row r="137" spans="2:9" x14ac:dyDescent="0.25">
      <c r="B137" s="20" t="s">
        <v>137</v>
      </c>
      <c r="C137" s="22" t="s">
        <v>143</v>
      </c>
      <c r="D137" s="20" t="s">
        <v>581</v>
      </c>
      <c r="E137" s="20" t="s">
        <v>339</v>
      </c>
      <c r="F137" s="20" t="s">
        <v>330</v>
      </c>
      <c r="H137" t="s">
        <v>634</v>
      </c>
      <c r="I137" t="str">
        <f t="shared" si="2"/>
        <v>B11 - Vytvorenie spoločných metodík a hodnotenia</v>
      </c>
    </row>
    <row r="138" spans="2:9" x14ac:dyDescent="0.25">
      <c r="B138" s="20" t="s">
        <v>137</v>
      </c>
      <c r="C138" s="22" t="s">
        <v>143</v>
      </c>
      <c r="D138" s="20" t="s">
        <v>581</v>
      </c>
      <c r="E138" s="20" t="s">
        <v>320</v>
      </c>
      <c r="F138" s="20" t="s">
        <v>330</v>
      </c>
      <c r="H138" t="s">
        <v>635</v>
      </c>
      <c r="I138" t="str">
        <f t="shared" si="2"/>
        <v>B12 - Príprava spoločných projektov</v>
      </c>
    </row>
    <row r="139" spans="2:9" x14ac:dyDescent="0.25">
      <c r="B139" s="20" t="s">
        <v>137</v>
      </c>
      <c r="C139" s="22" t="s">
        <v>143</v>
      </c>
      <c r="D139" s="20" t="s">
        <v>581</v>
      </c>
      <c r="E139" s="20" t="s">
        <v>340</v>
      </c>
      <c r="F139" s="20" t="s">
        <v>56</v>
      </c>
      <c r="H139" t="s">
        <v>636</v>
      </c>
      <c r="I139" t="str">
        <f t="shared" si="2"/>
        <v>B13 - Definícia spoločných potrieb produktívneho sektora  vo vzťahu k včasnej orientácii výskumných a vývojových aktivít na perspektívne oblasti a odvetvia</v>
      </c>
    </row>
    <row r="140" spans="2:9" x14ac:dyDescent="0.25">
      <c r="B140" s="20" t="s">
        <v>137</v>
      </c>
      <c r="C140" s="22" t="s">
        <v>143</v>
      </c>
      <c r="D140" s="20" t="s">
        <v>581</v>
      </c>
      <c r="E140" s="20" t="s">
        <v>341</v>
      </c>
      <c r="F140" s="20" t="s">
        <v>56</v>
      </c>
      <c r="H140" t="s">
        <v>637</v>
      </c>
      <c r="I140" t="str">
        <f t="shared" si="2"/>
        <v>B14 - Príprava nástroja identifikácie spoločných potrieb produktívneho sektora a včasnú orientáciu výskumných a vývojových aktivít na perspektívne odvetvia a oblasti</v>
      </c>
    </row>
    <row r="141" spans="2:9" x14ac:dyDescent="0.25">
      <c r="B141" s="20" t="s">
        <v>137</v>
      </c>
      <c r="C141" s="22" t="s">
        <v>143</v>
      </c>
      <c r="D141" s="20" t="s">
        <v>581</v>
      </c>
      <c r="E141" s="20" t="s">
        <v>342</v>
      </c>
      <c r="F141" s="20" t="s">
        <v>56</v>
      </c>
      <c r="H141" t="s">
        <v>638</v>
      </c>
      <c r="I141" t="str">
        <f t="shared" si="2"/>
        <v>B15 - Poriadenie vybavenia – nákup technológií nevyhnutných pre zavedenie a prevádzku realizovaných nástrojov identifikácie spoločných potrieb produktívneho sektora a včasnú orientáciu výskumných a vývojových aktivít na perspektívne odvetvia a oblasti.</v>
      </c>
    </row>
    <row r="142" spans="2:9" x14ac:dyDescent="0.25">
      <c r="B142" s="20" t="s">
        <v>137</v>
      </c>
      <c r="C142" s="22" t="s">
        <v>143</v>
      </c>
      <c r="D142" s="20" t="s">
        <v>581</v>
      </c>
      <c r="E142" s="20" t="s">
        <v>300</v>
      </c>
      <c r="F142" s="20" t="s">
        <v>56</v>
      </c>
      <c r="H142" t="s">
        <v>639</v>
      </c>
      <c r="I142" t="str">
        <f t="shared" si="2"/>
        <v>B16 - Prezentačné a propagačné aktivity vo vzťahu k realizovanému projektu</v>
      </c>
    </row>
    <row r="143" spans="2:9" x14ac:dyDescent="0.25">
      <c r="B143" s="20" t="s">
        <v>137</v>
      </c>
      <c r="C143" s="22" t="s">
        <v>143</v>
      </c>
      <c r="D143" s="20" t="s">
        <v>582</v>
      </c>
      <c r="E143" s="20" t="s">
        <v>343</v>
      </c>
      <c r="F143" s="20" t="s">
        <v>328</v>
      </c>
      <c r="H143" t="s">
        <v>642</v>
      </c>
      <c r="I143" t="str">
        <f t="shared" si="2"/>
        <v>C01 - Spracovanie stratégie rozvoja v oblasti inteligentného rozvoja a využívania inovácií v cezhraničnom regióne</v>
      </c>
    </row>
    <row r="144" spans="2:9" x14ac:dyDescent="0.25">
      <c r="B144" s="20" t="s">
        <v>137</v>
      </c>
      <c r="C144" s="22" t="s">
        <v>143</v>
      </c>
      <c r="D144" s="20" t="s">
        <v>582</v>
      </c>
      <c r="E144" s="20" t="s">
        <v>344</v>
      </c>
      <c r="F144" s="20" t="s">
        <v>329</v>
      </c>
      <c r="H144" t="s">
        <v>643</v>
      </c>
      <c r="I144" t="str">
        <f t="shared" si="2"/>
        <v>C02 - Vytvorenie pracovného/expertného tímu s dorazom na súčinnosť  medzi podnikmi a strediskami výskumu a vývoja s vysokými školami</v>
      </c>
    </row>
    <row r="145" spans="2:9" x14ac:dyDescent="0.25">
      <c r="B145" s="20" t="s">
        <v>137</v>
      </c>
      <c r="C145" s="22" t="s">
        <v>143</v>
      </c>
      <c r="D145" s="20" t="s">
        <v>582</v>
      </c>
      <c r="E145" s="20" t="s">
        <v>263</v>
      </c>
      <c r="F145" s="20" t="s">
        <v>330</v>
      </c>
      <c r="H145" t="s">
        <v>644</v>
      </c>
      <c r="I145" t="str">
        <f t="shared" si="2"/>
        <v>C03 - Tvorba kanálu/mechanizmu výmeny a zdieľania informácií a dát</v>
      </c>
    </row>
    <row r="146" spans="2:9" x14ac:dyDescent="0.25">
      <c r="B146" s="20" t="s">
        <v>137</v>
      </c>
      <c r="C146" s="22" t="s">
        <v>143</v>
      </c>
      <c r="D146" s="20" t="s">
        <v>582</v>
      </c>
      <c r="E146" s="20" t="s">
        <v>339</v>
      </c>
      <c r="F146" s="20" t="s">
        <v>330</v>
      </c>
      <c r="H146" t="s">
        <v>645</v>
      </c>
      <c r="I146" t="str">
        <f t="shared" si="2"/>
        <v>C04 - Vytvorenie spoločných metodík a hodnotenia</v>
      </c>
    </row>
    <row r="147" spans="2:9" x14ac:dyDescent="0.25">
      <c r="B147" s="20" t="s">
        <v>137</v>
      </c>
      <c r="C147" s="22" t="s">
        <v>143</v>
      </c>
      <c r="D147" s="20" t="s">
        <v>582</v>
      </c>
      <c r="E147" s="20" t="s">
        <v>345</v>
      </c>
      <c r="F147" s="20" t="s">
        <v>330</v>
      </c>
      <c r="H147" t="s">
        <v>646</v>
      </c>
      <c r="I147" t="str">
        <f t="shared" si="2"/>
        <v>C05 - Vytvorenie spoločných databáz</v>
      </c>
    </row>
    <row r="148" spans="2:9" x14ac:dyDescent="0.25">
      <c r="B148" s="20" t="s">
        <v>137</v>
      </c>
      <c r="C148" s="22" t="s">
        <v>143</v>
      </c>
      <c r="D148" s="20" t="s">
        <v>582</v>
      </c>
      <c r="E148" s="20" t="s">
        <v>320</v>
      </c>
      <c r="F148" s="20" t="s">
        <v>330</v>
      </c>
      <c r="H148" t="s">
        <v>647</v>
      </c>
      <c r="I148" t="str">
        <f t="shared" si="2"/>
        <v>C06 - Príprava spoločných projektov</v>
      </c>
    </row>
    <row r="149" spans="2:9" x14ac:dyDescent="0.25">
      <c r="B149" s="20" t="s">
        <v>137</v>
      </c>
      <c r="C149" s="22" t="s">
        <v>143</v>
      </c>
      <c r="D149" s="20" t="s">
        <v>582</v>
      </c>
      <c r="E149" s="20" t="s">
        <v>331</v>
      </c>
      <c r="F149" s="20" t="s">
        <v>56</v>
      </c>
      <c r="H149" t="s">
        <v>714</v>
      </c>
      <c r="I149" t="str">
        <f t="shared" si="2"/>
        <v>C07 - Stretnutie pracovného/expertného  tímu</v>
      </c>
    </row>
    <row r="150" spans="2:9" x14ac:dyDescent="0.25">
      <c r="B150" s="20" t="s">
        <v>137</v>
      </c>
      <c r="C150" s="22" t="s">
        <v>143</v>
      </c>
      <c r="D150" s="20" t="s">
        <v>582</v>
      </c>
      <c r="E150" s="20" t="s">
        <v>266</v>
      </c>
      <c r="F150" s="20" t="s">
        <v>56</v>
      </c>
      <c r="H150" t="s">
        <v>715</v>
      </c>
      <c r="I150" t="str">
        <f t="shared" si="2"/>
        <v>C08 - Zber dát</v>
      </c>
    </row>
    <row r="151" spans="2:9" x14ac:dyDescent="0.25">
      <c r="B151" s="20" t="s">
        <v>137</v>
      </c>
      <c r="C151" s="22" t="s">
        <v>143</v>
      </c>
      <c r="D151" s="20" t="s">
        <v>582</v>
      </c>
      <c r="E151" s="20" t="s">
        <v>346</v>
      </c>
      <c r="F151" s="20" t="s">
        <v>56</v>
      </c>
      <c r="H151" t="s">
        <v>716</v>
      </c>
      <c r="I151" t="str">
        <f t="shared" si="2"/>
        <v>C09 - Definícia potrieb cezhraničného územia v oblasti inteligentného rozvoja a využívania inovácií</v>
      </c>
    </row>
    <row r="152" spans="2:9" x14ac:dyDescent="0.25">
      <c r="B152" s="20" t="s">
        <v>137</v>
      </c>
      <c r="C152" s="22" t="s">
        <v>143</v>
      </c>
      <c r="D152" s="20" t="s">
        <v>582</v>
      </c>
      <c r="E152" s="20" t="s">
        <v>347</v>
      </c>
      <c r="F152" s="20" t="s">
        <v>56</v>
      </c>
      <c r="H152" t="s">
        <v>717</v>
      </c>
      <c r="I152" t="str">
        <f t="shared" si="2"/>
        <v>C10 - Spracovanie analytickej časti</v>
      </c>
    </row>
    <row r="153" spans="2:9" x14ac:dyDescent="0.25">
      <c r="B153" s="20" t="s">
        <v>137</v>
      </c>
      <c r="C153" s="22" t="s">
        <v>143</v>
      </c>
      <c r="D153" s="20" t="s">
        <v>582</v>
      </c>
      <c r="E153" s="20" t="s">
        <v>348</v>
      </c>
      <c r="F153" s="20" t="s">
        <v>56</v>
      </c>
      <c r="H153" t="s">
        <v>718</v>
      </c>
      <c r="I153" t="str">
        <f t="shared" si="2"/>
        <v>C11 - Spracovanie expertných posudkov/hodnotení</v>
      </c>
    </row>
    <row r="154" spans="2:9" x14ac:dyDescent="0.25">
      <c r="B154" s="20" t="s">
        <v>137</v>
      </c>
      <c r="C154" s="22" t="s">
        <v>143</v>
      </c>
      <c r="D154" s="20" t="s">
        <v>582</v>
      </c>
      <c r="E154" s="20" t="s">
        <v>349</v>
      </c>
      <c r="F154" s="20" t="s">
        <v>56</v>
      </c>
      <c r="H154" t="s">
        <v>719</v>
      </c>
      <c r="I154" t="str">
        <f t="shared" si="2"/>
        <v>C12 - Nákup služieb špecializovaného poradenstva v oblasti strategické riadenie a managment</v>
      </c>
    </row>
    <row r="155" spans="2:9" x14ac:dyDescent="0.25">
      <c r="B155" s="20" t="s">
        <v>137</v>
      </c>
      <c r="C155" s="22" t="s">
        <v>143</v>
      </c>
      <c r="D155" s="20" t="s">
        <v>582</v>
      </c>
      <c r="E155" s="20" t="s">
        <v>300</v>
      </c>
      <c r="F155" s="20" t="s">
        <v>56</v>
      </c>
      <c r="H155" t="s">
        <v>720</v>
      </c>
      <c r="I155" t="str">
        <f t="shared" si="2"/>
        <v>C13 - Prezentačné a propagačné aktivity vo vzťahu k realizovanému projektu</v>
      </c>
    </row>
    <row r="156" spans="2:9" x14ac:dyDescent="0.25">
      <c r="B156" s="20" t="s">
        <v>137</v>
      </c>
      <c r="C156" s="22" t="s">
        <v>143</v>
      </c>
      <c r="D156" s="20" t="s">
        <v>583</v>
      </c>
      <c r="E156" s="20" t="s">
        <v>350</v>
      </c>
      <c r="F156" s="20" t="s">
        <v>328</v>
      </c>
      <c r="H156" t="s">
        <v>648</v>
      </c>
      <c r="I156" t="str">
        <f t="shared" si="2"/>
        <v>D01 - Aktivity subjektov inovačnej infraštruktúry (podnikateľských inovačných centier, vedecko-technických parkov) v oblasti zvyšovania absorpčnej kapacity cezhraničného územia</v>
      </c>
    </row>
    <row r="157" spans="2:9" x14ac:dyDescent="0.25">
      <c r="B157" s="20" t="s">
        <v>137</v>
      </c>
      <c r="C157" s="22" t="s">
        <v>143</v>
      </c>
      <c r="D157" s="20" t="s">
        <v>583</v>
      </c>
      <c r="E157" s="20" t="s">
        <v>320</v>
      </c>
      <c r="F157" s="20" t="s">
        <v>328</v>
      </c>
      <c r="H157" t="s">
        <v>649</v>
      </c>
      <c r="I157" t="str">
        <f t="shared" si="2"/>
        <v>D02 - Príprava spoločných projektov</v>
      </c>
    </row>
    <row r="158" spans="2:9" x14ac:dyDescent="0.25">
      <c r="B158" s="20" t="s">
        <v>137</v>
      </c>
      <c r="C158" s="22" t="s">
        <v>143</v>
      </c>
      <c r="D158" s="20" t="s">
        <v>583</v>
      </c>
      <c r="E158" s="20" t="s">
        <v>344</v>
      </c>
      <c r="F158" s="20" t="s">
        <v>329</v>
      </c>
      <c r="H158" t="s">
        <v>650</v>
      </c>
      <c r="I158" t="str">
        <f t="shared" si="2"/>
        <v>D03 - Vytvorenie pracovného/expertného tímu s dorazom na súčinnosť  medzi podnikmi a strediskami výskumu a vývoja s vysokými školami</v>
      </c>
    </row>
    <row r="159" spans="2:9" x14ac:dyDescent="0.25">
      <c r="B159" s="20" t="s">
        <v>137</v>
      </c>
      <c r="C159" s="22" t="s">
        <v>143</v>
      </c>
      <c r="D159" s="20" t="s">
        <v>583</v>
      </c>
      <c r="E159" s="20" t="s">
        <v>331</v>
      </c>
      <c r="F159" s="20" t="s">
        <v>329</v>
      </c>
      <c r="H159" t="s">
        <v>651</v>
      </c>
      <c r="I159" t="str">
        <f t="shared" si="2"/>
        <v>D04 - Stretnutie pracovného/expertného  tímu</v>
      </c>
    </row>
    <row r="160" spans="2:9" x14ac:dyDescent="0.25">
      <c r="B160" s="20" t="s">
        <v>137</v>
      </c>
      <c r="C160" s="22" t="s">
        <v>143</v>
      </c>
      <c r="D160" s="20" t="s">
        <v>583</v>
      </c>
      <c r="E160" s="20" t="s">
        <v>337</v>
      </c>
      <c r="F160" s="20" t="s">
        <v>329</v>
      </c>
      <c r="H160" t="s">
        <v>652</v>
      </c>
      <c r="I160" t="str">
        <f t="shared" si="2"/>
        <v>D05 - Aktivity na vytváranie väzieb a súčinnosti medzi podnikmi a strediskami výskumu a vývoja s vysokými školami</v>
      </c>
    </row>
    <row r="161" spans="2:9" x14ac:dyDescent="0.25">
      <c r="B161" s="20" t="s">
        <v>137</v>
      </c>
      <c r="C161" s="22" t="s">
        <v>143</v>
      </c>
      <c r="D161" s="20" t="s">
        <v>583</v>
      </c>
      <c r="E161" s="20" t="s">
        <v>351</v>
      </c>
      <c r="F161" s="20" t="s">
        <v>330</v>
      </c>
      <c r="H161" t="s">
        <v>653</v>
      </c>
      <c r="I161" t="str">
        <f t="shared" si="2"/>
        <v>D06 - Aktivity pre vytvorenie cezhraničnej siete/klastru a otvorených inovácií inteligentnou špecializáciou</v>
      </c>
    </row>
    <row r="162" spans="2:9" x14ac:dyDescent="0.25">
      <c r="B162" s="20" t="s">
        <v>137</v>
      </c>
      <c r="C162" s="22" t="s">
        <v>143</v>
      </c>
      <c r="D162" s="20" t="s">
        <v>583</v>
      </c>
      <c r="E162" s="20" t="s">
        <v>352</v>
      </c>
      <c r="F162" s="20" t="s">
        <v>330</v>
      </c>
      <c r="H162" t="s">
        <v>654</v>
      </c>
      <c r="I162" t="str">
        <f t="shared" si="2"/>
        <v>D07 - Internacionalizácia klastrov podporujúcich rozvoj perspektívnych odvetví a oblastí</v>
      </c>
    </row>
    <row r="163" spans="2:9" x14ac:dyDescent="0.25">
      <c r="B163" s="20" t="s">
        <v>137</v>
      </c>
      <c r="C163" s="22" t="s">
        <v>143</v>
      </c>
      <c r="D163" s="20" t="s">
        <v>583</v>
      </c>
      <c r="E163" s="20" t="s">
        <v>263</v>
      </c>
      <c r="F163" s="20" t="s">
        <v>330</v>
      </c>
      <c r="H163" t="s">
        <v>655</v>
      </c>
      <c r="I163" t="str">
        <f t="shared" si="2"/>
        <v>D08 - Tvorba kanálu/mechanizmu výmeny a zdieľania informácií a dát</v>
      </c>
    </row>
    <row r="164" spans="2:9" x14ac:dyDescent="0.25">
      <c r="B164" s="20" t="s">
        <v>137</v>
      </c>
      <c r="C164" s="22" t="s">
        <v>143</v>
      </c>
      <c r="D164" s="20" t="s">
        <v>583</v>
      </c>
      <c r="E164" s="20" t="s">
        <v>353</v>
      </c>
      <c r="F164" s="20" t="s">
        <v>330</v>
      </c>
      <c r="H164" t="s">
        <v>656</v>
      </c>
      <c r="I164" t="str">
        <f t="shared" si="2"/>
        <v>D09 - Vytvorenie/ zdieľanie spoločných metodík a hodnotenia</v>
      </c>
    </row>
    <row r="165" spans="2:9" x14ac:dyDescent="0.25">
      <c r="B165" s="20" t="s">
        <v>137</v>
      </c>
      <c r="C165" s="22" t="s">
        <v>143</v>
      </c>
      <c r="D165" s="20" t="s">
        <v>583</v>
      </c>
      <c r="E165" s="20" t="s">
        <v>354</v>
      </c>
      <c r="F165" s="20" t="s">
        <v>330</v>
      </c>
      <c r="H165" t="s">
        <v>657</v>
      </c>
      <c r="I165" t="str">
        <f t="shared" si="2"/>
        <v>D10 - Vytvorenie/ zdieľanie spoločných databáz</v>
      </c>
    </row>
    <row r="166" spans="2:9" x14ac:dyDescent="0.25">
      <c r="B166" s="20" t="s">
        <v>137</v>
      </c>
      <c r="C166" s="22" t="s">
        <v>143</v>
      </c>
      <c r="D166" s="20" t="s">
        <v>583</v>
      </c>
      <c r="E166" s="20" t="s">
        <v>355</v>
      </c>
      <c r="F166" s="20" t="s">
        <v>330</v>
      </c>
      <c r="H166" t="s">
        <v>658</v>
      </c>
      <c r="I166" t="str">
        <f t="shared" si="2"/>
        <v>D11 - Realizácia spoločného technického a aplikovaného výskumu/vývoja/ pilotných projektov s dorazom na využitie stávajúcej infraštruktúry výskumu, vývoja a inovácií</v>
      </c>
    </row>
    <row r="167" spans="2:9" x14ac:dyDescent="0.25">
      <c r="B167" s="20" t="s">
        <v>137</v>
      </c>
      <c r="C167" s="22" t="s">
        <v>143</v>
      </c>
      <c r="D167" s="20" t="s">
        <v>583</v>
      </c>
      <c r="E167" s="20" t="s">
        <v>356</v>
      </c>
      <c r="F167" s="20" t="s">
        <v>330</v>
      </c>
      <c r="H167" t="s">
        <v>659</v>
      </c>
      <c r="I167" t="str">
        <f t="shared" si="2"/>
        <v>D12 - Realizácia opatrení optimalizácie spoločného využitia existujúcej infraštruktúry výskumu, vývoja a inovácií</v>
      </c>
    </row>
    <row r="168" spans="2:9" x14ac:dyDescent="0.25">
      <c r="B168" s="20" t="s">
        <v>137</v>
      </c>
      <c r="C168" s="22" t="s">
        <v>143</v>
      </c>
      <c r="D168" s="20" t="s">
        <v>583</v>
      </c>
      <c r="E168" s="20" t="s">
        <v>357</v>
      </c>
      <c r="F168" s="20" t="s">
        <v>56</v>
      </c>
      <c r="H168" t="s">
        <v>660</v>
      </c>
      <c r="I168" t="str">
        <f t="shared" si="2"/>
        <v>D13 - Spracovanie štúdií/koncepcií optimalizácie spoločného využitia existujúcej infraštruktúry výskumu, vývoja a inovácií</v>
      </c>
    </row>
    <row r="169" spans="2:9" x14ac:dyDescent="0.25">
      <c r="B169" s="20" t="s">
        <v>137</v>
      </c>
      <c r="C169" s="22" t="s">
        <v>143</v>
      </c>
      <c r="D169" s="20" t="s">
        <v>583</v>
      </c>
      <c r="E169" s="20" t="s">
        <v>325</v>
      </c>
      <c r="F169" s="20" t="s">
        <v>56</v>
      </c>
      <c r="H169" t="s">
        <v>661</v>
      </c>
      <c r="I169" t="str">
        <f t="shared" si="2"/>
        <v>D14 - Príprava realizačnej dokumentácie ( stavebná dokumentácia)</v>
      </c>
    </row>
    <row r="170" spans="2:9" x14ac:dyDescent="0.25">
      <c r="B170" s="20" t="s">
        <v>137</v>
      </c>
      <c r="C170" s="22" t="s">
        <v>143</v>
      </c>
      <c r="D170" s="20" t="s">
        <v>583</v>
      </c>
      <c r="E170" s="20" t="s">
        <v>358</v>
      </c>
      <c r="F170" s="20" t="s">
        <v>56</v>
      </c>
      <c r="H170" t="s">
        <v>662</v>
      </c>
      <c r="I170" t="str">
        <f t="shared" si="2"/>
        <v xml:space="preserve">D15 - Stavebné úpravy v súvislosti s obstaraním vybavenia </v>
      </c>
    </row>
    <row r="171" spans="2:9" x14ac:dyDescent="0.25">
      <c r="B171" s="20" t="s">
        <v>137</v>
      </c>
      <c r="C171" s="22" t="s">
        <v>143</v>
      </c>
      <c r="D171" s="20" t="s">
        <v>583</v>
      </c>
      <c r="E171" s="20" t="s">
        <v>359</v>
      </c>
      <c r="F171" s="20" t="s">
        <v>56</v>
      </c>
      <c r="H171" t="s">
        <v>663</v>
      </c>
      <c r="I171" t="str">
        <f t="shared" si="2"/>
        <v>D16 - Poriadenie vybavení v súvislosti s realizáciou prenosu výsledkov aplikovaného výskumu/vývoja</v>
      </c>
    </row>
    <row r="172" spans="2:9" x14ac:dyDescent="0.25">
      <c r="B172" s="20" t="s">
        <v>137</v>
      </c>
      <c r="C172" s="22" t="s">
        <v>143</v>
      </c>
      <c r="D172" s="20" t="s">
        <v>583</v>
      </c>
      <c r="E172" s="20" t="s">
        <v>300</v>
      </c>
      <c r="F172" s="20" t="s">
        <v>56</v>
      </c>
      <c r="H172" t="s">
        <v>664</v>
      </c>
      <c r="I172" t="str">
        <f t="shared" si="2"/>
        <v>D17 - Prezentačné a propagačné aktivity vo vzťahu k realizovanému projektu</v>
      </c>
    </row>
    <row r="173" spans="2:9" s="18" customFormat="1" x14ac:dyDescent="0.25">
      <c r="B173" s="20" t="s">
        <v>137</v>
      </c>
      <c r="C173" s="22" t="s">
        <v>143</v>
      </c>
      <c r="D173" s="20" t="s">
        <v>584</v>
      </c>
      <c r="E173" s="20" t="s">
        <v>360</v>
      </c>
      <c r="F173" s="20" t="s">
        <v>328</v>
      </c>
      <c r="H173" t="s">
        <v>668</v>
      </c>
      <c r="I173" t="str">
        <f t="shared" si="2"/>
        <v>E01 - Aktivity na vytváranie väzieb a súčinnosti medzi podnikmi a prevádzkovateľmi inovačnej infraštruktúry (podnikateľské inkubátory, vedecko-technické parky a inovačné centrá)</v>
      </c>
    </row>
    <row r="174" spans="2:9" s="18" customFormat="1" x14ac:dyDescent="0.25">
      <c r="B174" s="20" t="s">
        <v>137</v>
      </c>
      <c r="C174" s="22" t="s">
        <v>143</v>
      </c>
      <c r="D174" s="20" t="s">
        <v>584</v>
      </c>
      <c r="E174" s="20" t="s">
        <v>361</v>
      </c>
      <c r="F174" s="20" t="s">
        <v>328</v>
      </c>
      <c r="H174" t="s">
        <v>669</v>
      </c>
      <c r="I174" t="str">
        <f t="shared" si="2"/>
        <v>E02 - Aplikácia nástrojov podpory v oblasti využívania výsledkov výskumu a vývoja (inovačných voucherov/ iných)</v>
      </c>
    </row>
    <row r="175" spans="2:9" x14ac:dyDescent="0.25">
      <c r="B175" s="20" t="s">
        <v>137</v>
      </c>
      <c r="C175" s="22" t="s">
        <v>143</v>
      </c>
      <c r="D175" s="20" t="s">
        <v>584</v>
      </c>
      <c r="E175" s="20" t="s">
        <v>263</v>
      </c>
      <c r="F175" s="20" t="s">
        <v>330</v>
      </c>
      <c r="H175" t="s">
        <v>670</v>
      </c>
      <c r="I175" t="str">
        <f t="shared" si="2"/>
        <v>E03 - Tvorba kanálu/mechanizmu výmeny a zdieľania informácií a dát</v>
      </c>
    </row>
    <row r="176" spans="2:9" x14ac:dyDescent="0.25">
      <c r="B176" s="20" t="s">
        <v>137</v>
      </c>
      <c r="C176" s="22" t="s">
        <v>143</v>
      </c>
      <c r="D176" s="20" t="s">
        <v>584</v>
      </c>
      <c r="E176" s="20" t="s">
        <v>353</v>
      </c>
      <c r="F176" s="20" t="s">
        <v>330</v>
      </c>
      <c r="H176" t="s">
        <v>671</v>
      </c>
      <c r="I176" t="str">
        <f t="shared" si="2"/>
        <v>E04 - Vytvorenie/ zdieľanie spoločných metodík a hodnotenia</v>
      </c>
    </row>
    <row r="177" spans="2:9" x14ac:dyDescent="0.25">
      <c r="B177" s="20" t="s">
        <v>137</v>
      </c>
      <c r="C177" s="22" t="s">
        <v>143</v>
      </c>
      <c r="D177" s="20" t="s">
        <v>584</v>
      </c>
      <c r="E177" s="20" t="s">
        <v>362</v>
      </c>
      <c r="F177" s="20" t="s">
        <v>330</v>
      </c>
      <c r="H177" t="s">
        <v>672</v>
      </c>
      <c r="I177" t="str">
        <f t="shared" si="2"/>
        <v>E05 - Vytvorenie/ zdieľanie spoločných databází</v>
      </c>
    </row>
    <row r="178" spans="2:9" x14ac:dyDescent="0.25">
      <c r="B178" s="20" t="s">
        <v>137</v>
      </c>
      <c r="C178" s="22" t="s">
        <v>143</v>
      </c>
      <c r="D178" s="20" t="s">
        <v>584</v>
      </c>
      <c r="E178" s="20" t="s">
        <v>314</v>
      </c>
      <c r="F178" s="20" t="s">
        <v>56</v>
      </c>
      <c r="H178" t="s">
        <v>673</v>
      </c>
      <c r="I178" t="str">
        <f t="shared" si="2"/>
        <v>E06 - Stretnutie pracovného/expertného tímu</v>
      </c>
    </row>
    <row r="179" spans="2:9" x14ac:dyDescent="0.25">
      <c r="B179" s="20" t="s">
        <v>137</v>
      </c>
      <c r="C179" s="22" t="s">
        <v>143</v>
      </c>
      <c r="D179" s="20" t="s">
        <v>584</v>
      </c>
      <c r="E179" s="20" t="s">
        <v>363</v>
      </c>
      <c r="F179" s="20" t="s">
        <v>56</v>
      </c>
      <c r="H179" t="s">
        <v>674</v>
      </c>
      <c r="I179" t="str">
        <f t="shared" si="2"/>
        <v>E07 - Nákup poradenských služieb pre MSP poskytované prevádzkovateľmi inovačnej infraštruktúry (podnikateľské inkubátory, vedeckotechnické parky a inovačné centrá)</v>
      </c>
    </row>
    <row r="180" spans="2:9" x14ac:dyDescent="0.25">
      <c r="B180" s="20" t="s">
        <v>137</v>
      </c>
      <c r="C180" s="22" t="s">
        <v>143</v>
      </c>
      <c r="D180" s="20" t="s">
        <v>584</v>
      </c>
      <c r="E180" s="20" t="s">
        <v>364</v>
      </c>
      <c r="F180" s="20" t="s">
        <v>56</v>
      </c>
      <c r="H180" t="s">
        <v>675</v>
      </c>
      <c r="I180" t="str">
        <f t="shared" si="2"/>
        <v>E08 - Príprava nástrojov podpory v oblasti využívania výsledkov výskumu a vývoja (inovačných voucherov/ iných)</v>
      </c>
    </row>
    <row r="181" spans="2:9" x14ac:dyDescent="0.25">
      <c r="B181" s="20" t="s">
        <v>137</v>
      </c>
      <c r="C181" s="22" t="s">
        <v>143</v>
      </c>
      <c r="D181" s="20" t="s">
        <v>584</v>
      </c>
      <c r="E181" s="20" t="s">
        <v>365</v>
      </c>
      <c r="F181" s="20" t="s">
        <v>56</v>
      </c>
      <c r="H181" t="s">
        <v>676</v>
      </c>
      <c r="I181" t="str">
        <f t="shared" si="2"/>
        <v>E09 - Poriadenie vybavenia – nákup technológií nevyhnutných pre zavedenie a prevádzku realizovaných nástrojov podpory v oblasti využívania výsledkov výskumu a vývoja</v>
      </c>
    </row>
    <row r="182" spans="2:9" x14ac:dyDescent="0.25">
      <c r="B182" s="20" t="s">
        <v>137</v>
      </c>
      <c r="C182" s="22" t="s">
        <v>143</v>
      </c>
      <c r="D182" s="20" t="s">
        <v>584</v>
      </c>
      <c r="E182" s="20" t="s">
        <v>300</v>
      </c>
      <c r="F182" s="20" t="s">
        <v>56</v>
      </c>
      <c r="H182" t="s">
        <v>677</v>
      </c>
      <c r="I182" t="str">
        <f t="shared" si="2"/>
        <v>E10 - Prezentačné a propagačné aktivity vo vzťahu k realizovanému projektu</v>
      </c>
    </row>
    <row r="183" spans="2:9" x14ac:dyDescent="0.25">
      <c r="B183" s="20" t="s">
        <v>138</v>
      </c>
      <c r="C183" s="21" t="s">
        <v>144</v>
      </c>
      <c r="D183" s="20" t="s">
        <v>585</v>
      </c>
      <c r="E183" s="20" t="s">
        <v>366</v>
      </c>
      <c r="F183" s="20" t="s">
        <v>378</v>
      </c>
      <c r="H183" t="s">
        <v>607</v>
      </c>
      <c r="I183" t="str">
        <f t="shared" si="2"/>
        <v>A01 - Rekonštrukcia/ revitalizácia/vybudovanie turisticky atraktívnych objektov kultúrneho/ prírodného dedičstva (stavebné práce)</v>
      </c>
    </row>
    <row r="184" spans="2:9" x14ac:dyDescent="0.25">
      <c r="B184" s="20" t="s">
        <v>138</v>
      </c>
      <c r="C184" s="21" t="s">
        <v>144</v>
      </c>
      <c r="D184" s="20" t="s">
        <v>585</v>
      </c>
      <c r="E184" s="20" t="s">
        <v>367</v>
      </c>
      <c r="F184" s="20" t="s">
        <v>378</v>
      </c>
      <c r="H184" t="s">
        <v>608</v>
      </c>
      <c r="I184" t="str">
        <f t="shared" si="2"/>
        <v>A02 - Obstaranie vybavenia rekonštruovaných/revitalizovaných/vybudovaných objektov kultúrneho/ prírodného dedičstva</v>
      </c>
    </row>
    <row r="185" spans="2:9" x14ac:dyDescent="0.25">
      <c r="B185" s="20" t="s">
        <v>138</v>
      </c>
      <c r="C185" s="21" t="s">
        <v>144</v>
      </c>
      <c r="D185" s="20" t="s">
        <v>585</v>
      </c>
      <c r="E185" s="20" t="s">
        <v>368</v>
      </c>
      <c r="F185" s="20" t="s">
        <v>378</v>
      </c>
      <c r="H185" t="s">
        <v>609</v>
      </c>
      <c r="I185" t="str">
        <f t="shared" si="2"/>
        <v>A03 - Vybudovanie turisticky atraktívnych objektov pre zatraktívnenie prírodného dedičstva (stavebné práce)</v>
      </c>
    </row>
    <row r="186" spans="2:9" x14ac:dyDescent="0.25">
      <c r="B186" s="20" t="s">
        <v>138</v>
      </c>
      <c r="C186" s="21" t="s">
        <v>144</v>
      </c>
      <c r="D186" s="20" t="s">
        <v>585</v>
      </c>
      <c r="E186" s="20" t="s">
        <v>369</v>
      </c>
      <c r="F186" s="20" t="s">
        <v>378</v>
      </c>
      <c r="H186" t="s">
        <v>610</v>
      </c>
      <c r="I186" t="str">
        <f t="shared" si="2"/>
        <v xml:space="preserve">A04 - Obstaranie vybavenia turisticky atraktívnych objektov pre zatraktívnenie prírodného dedičstva </v>
      </c>
    </row>
    <row r="187" spans="2:9" x14ac:dyDescent="0.25">
      <c r="B187" s="20" t="s">
        <v>138</v>
      </c>
      <c r="C187" s="21" t="s">
        <v>144</v>
      </c>
      <c r="D187" s="20" t="s">
        <v>585</v>
      </c>
      <c r="E187" s="20" t="s">
        <v>370</v>
      </c>
      <c r="F187" s="20" t="s">
        <v>378</v>
      </c>
      <c r="H187" t="s">
        <v>611</v>
      </c>
      <c r="I187" t="str">
        <f t="shared" si="2"/>
        <v>A05 - Realizácia vyhliadkových miest a infraštruktúry (rozhľadne, vyhliadkové mosty, atď.) podporujúce ďalšie využitie prírodného a kultúrneho dedičstvá</v>
      </c>
    </row>
    <row r="188" spans="2:9" x14ac:dyDescent="0.25">
      <c r="B188" s="20" t="s">
        <v>138</v>
      </c>
      <c r="C188" s="21" t="s">
        <v>144</v>
      </c>
      <c r="D188" s="20" t="s">
        <v>585</v>
      </c>
      <c r="E188" s="20" t="s">
        <v>371</v>
      </c>
      <c r="F188" s="20" t="s">
        <v>378</v>
      </c>
      <c r="H188" t="s">
        <v>612</v>
      </c>
      <c r="I188" t="str">
        <f t="shared" si="2"/>
        <v>A06 - Vytváranie a revitalizácia múzejných lebo výstavných expozícií  cezhraničného charakteru</v>
      </c>
    </row>
    <row r="189" spans="2:9" x14ac:dyDescent="0.25">
      <c r="B189" s="20" t="s">
        <v>138</v>
      </c>
      <c r="C189" s="21" t="s">
        <v>144</v>
      </c>
      <c r="D189" s="20" t="s">
        <v>585</v>
      </c>
      <c r="E189" s="20" t="s">
        <v>372</v>
      </c>
      <c r="F189" s="20" t="s">
        <v>56</v>
      </c>
      <c r="H189" t="s">
        <v>613</v>
      </c>
      <c r="I189" t="str">
        <f t="shared" si="2"/>
        <v xml:space="preserve">A07 - Stretnutie pracovného tímu </v>
      </c>
    </row>
    <row r="190" spans="2:9" x14ac:dyDescent="0.25">
      <c r="B190" s="20" t="s">
        <v>138</v>
      </c>
      <c r="C190" s="21" t="s">
        <v>144</v>
      </c>
      <c r="D190" s="20" t="s">
        <v>585</v>
      </c>
      <c r="E190" s="20" t="s">
        <v>373</v>
      </c>
      <c r="F190" s="20" t="s">
        <v>56</v>
      </c>
      <c r="H190" t="s">
        <v>614</v>
      </c>
      <c r="I190" t="str">
        <f t="shared" si="2"/>
        <v>A08 - Poriadenie nehnuteľností/pozemkov</v>
      </c>
    </row>
    <row r="191" spans="2:9" x14ac:dyDescent="0.25">
      <c r="B191" s="20" t="s">
        <v>138</v>
      </c>
      <c r="C191" s="21" t="s">
        <v>144</v>
      </c>
      <c r="D191" s="20" t="s">
        <v>585</v>
      </c>
      <c r="E191" s="20" t="s">
        <v>374</v>
      </c>
      <c r="F191" s="20" t="s">
        <v>56</v>
      </c>
      <c r="H191" t="s">
        <v>615</v>
      </c>
      <c r="I191" t="str">
        <f t="shared" si="2"/>
        <v>A09 - Spracovaní realizačnej/projektovej dokumentácie</v>
      </c>
    </row>
    <row r="192" spans="2:9" x14ac:dyDescent="0.25">
      <c r="B192" s="20" t="s">
        <v>138</v>
      </c>
      <c r="C192" s="21" t="s">
        <v>144</v>
      </c>
      <c r="D192" s="20" t="s">
        <v>585</v>
      </c>
      <c r="E192" s="20" t="s">
        <v>375</v>
      </c>
      <c r="F192" s="20" t="s">
        <v>56</v>
      </c>
      <c r="H192" t="s">
        <v>616</v>
      </c>
      <c r="I192" t="str">
        <f t="shared" si="2"/>
        <v>A10 - Propagačné materiály vo vzťahu k realizovanému objektu (iba doplnkovo)</v>
      </c>
    </row>
    <row r="193" spans="2:9" x14ac:dyDescent="0.25">
      <c r="B193" s="20" t="s">
        <v>138</v>
      </c>
      <c r="C193" s="21" t="s">
        <v>144</v>
      </c>
      <c r="D193" s="20" t="s">
        <v>585</v>
      </c>
      <c r="E193" s="20" t="s">
        <v>376</v>
      </c>
      <c r="F193" s="20" t="s">
        <v>56</v>
      </c>
      <c r="H193" t="s">
        <v>617</v>
      </c>
      <c r="I193" t="str">
        <f t="shared" si="2"/>
        <v>A11 - Prezentačné a propagačné aktivity vo vzťahu k realizovanému objektu (iba doplnkovo)</v>
      </c>
    </row>
    <row r="194" spans="2:9" x14ac:dyDescent="0.25">
      <c r="B194" s="20" t="s">
        <v>138</v>
      </c>
      <c r="C194" s="21" t="s">
        <v>144</v>
      </c>
      <c r="D194" s="20" t="s">
        <v>585</v>
      </c>
      <c r="E194" s="20" t="s">
        <v>377</v>
      </c>
      <c r="F194" s="20" t="s">
        <v>56</v>
      </c>
      <c r="H194" t="s">
        <v>618</v>
      </c>
      <c r="I194" t="str">
        <f t="shared" si="2"/>
        <v>A12 - Značenie vo vzťahu k realizovanému objektu</v>
      </c>
    </row>
    <row r="195" spans="2:9" x14ac:dyDescent="0.25">
      <c r="B195" s="20" t="s">
        <v>138</v>
      </c>
      <c r="C195" s="21" t="s">
        <v>144</v>
      </c>
      <c r="D195" s="20" t="s">
        <v>586</v>
      </c>
      <c r="E195" s="20" t="s">
        <v>379</v>
      </c>
      <c r="F195" s="20" t="s">
        <v>378</v>
      </c>
      <c r="H195" t="s">
        <v>624</v>
      </c>
      <c r="I195" t="str">
        <f t="shared" si="2"/>
        <v>B01 - Budovanie infraštruktúrnych prvkov bezbariérového prístupu  pre osoby so zníženou schopnosťou pohybu vrátanie zvukových, grafických a podobných navádzacích systémov</v>
      </c>
    </row>
    <row r="196" spans="2:9" x14ac:dyDescent="0.25">
      <c r="B196" s="20" t="s">
        <v>138</v>
      </c>
      <c r="C196" s="21" t="s">
        <v>144</v>
      </c>
      <c r="D196" s="20" t="s">
        <v>586</v>
      </c>
      <c r="E196" s="20" t="s">
        <v>380</v>
      </c>
      <c r="F196" s="20" t="s">
        <v>378</v>
      </c>
      <c r="H196" t="s">
        <v>625</v>
      </c>
      <c r="I196" t="str">
        <f t="shared" ref="I196:I259" si="3">CONCATENATE(H196," - ",E196)</f>
        <v>B02 - Výstavba/rekonštrukcia vyhradených parkovacích staní pre hendikepované a ďalšie skupiny so špeciálnymi potrebami (rodiny s deťmi, seniori) pri prírodnej/kultúrnej pamiatke</v>
      </c>
    </row>
    <row r="197" spans="2:9" x14ac:dyDescent="0.25">
      <c r="B197" s="20" t="s">
        <v>138</v>
      </c>
      <c r="C197" s="21" t="s">
        <v>144</v>
      </c>
      <c r="D197" s="20" t="s">
        <v>586</v>
      </c>
      <c r="E197" s="20" t="s">
        <v>381</v>
      </c>
      <c r="F197" s="20" t="s">
        <v>378</v>
      </c>
      <c r="H197" t="s">
        <v>626</v>
      </c>
      <c r="I197" t="str">
        <f t="shared" si="3"/>
        <v>B03 - Výstavba/zvýšenie kapacity parkovísk pri významných turistických destináciách (potreba preukázania stávajúcej nedostatočnej kapacity)</v>
      </c>
    </row>
    <row r="198" spans="2:9" x14ac:dyDescent="0.25">
      <c r="B198" s="20" t="s">
        <v>138</v>
      </c>
      <c r="C198" s="21" t="s">
        <v>144</v>
      </c>
      <c r="D198" s="20" t="s">
        <v>586</v>
      </c>
      <c r="E198" s="20" t="s">
        <v>382</v>
      </c>
      <c r="F198" s="20" t="s">
        <v>378</v>
      </c>
      <c r="H198" t="s">
        <v>627</v>
      </c>
      <c r="I198" t="str">
        <f t="shared" si="3"/>
        <v xml:space="preserve">B04 - Výstavba/ revitalizácia oddychových zón  popri prírodných a kultúrnych pamiatkach </v>
      </c>
    </row>
    <row r="199" spans="2:9" x14ac:dyDescent="0.25">
      <c r="B199" s="20" t="s">
        <v>138</v>
      </c>
      <c r="C199" s="21" t="s">
        <v>144</v>
      </c>
      <c r="D199" s="20" t="s">
        <v>586</v>
      </c>
      <c r="E199" s="20" t="s">
        <v>383</v>
      </c>
      <c r="F199" s="20" t="s">
        <v>378</v>
      </c>
      <c r="H199" t="s">
        <v>628</v>
      </c>
      <c r="I199" t="str">
        <f t="shared" si="3"/>
        <v>B05 - Realizácia sprievodnej infraštruktúry a vybavenia/mobiliárov v riešenej lokalite (stojany pre bicykle, informačné tabule, odpočívadlá, prístrešky, atď.)</v>
      </c>
    </row>
    <row r="200" spans="2:9" x14ac:dyDescent="0.25">
      <c r="B200" s="20" t="s">
        <v>138</v>
      </c>
      <c r="C200" s="21" t="s">
        <v>144</v>
      </c>
      <c r="D200" s="20" t="s">
        <v>586</v>
      </c>
      <c r="E200" s="20" t="s">
        <v>384</v>
      </c>
      <c r="F200" s="20" t="s">
        <v>56</v>
      </c>
      <c r="H200" t="s">
        <v>629</v>
      </c>
      <c r="I200" t="str">
        <f t="shared" si="3"/>
        <v>B06 - Stretnutie pracovného tímu</v>
      </c>
    </row>
    <row r="201" spans="2:9" x14ac:dyDescent="0.25">
      <c r="B201" s="20" t="s">
        <v>138</v>
      </c>
      <c r="C201" s="21" t="s">
        <v>144</v>
      </c>
      <c r="D201" s="20" t="s">
        <v>586</v>
      </c>
      <c r="E201" s="20" t="s">
        <v>385</v>
      </c>
      <c r="F201" s="20" t="s">
        <v>56</v>
      </c>
      <c r="H201" t="s">
        <v>630</v>
      </c>
      <c r="I201" t="str">
        <f t="shared" si="3"/>
        <v>B07 - Obstaranie nehnuteľností/pozemkov</v>
      </c>
    </row>
    <row r="202" spans="2:9" x14ac:dyDescent="0.25">
      <c r="B202" s="20" t="s">
        <v>138</v>
      </c>
      <c r="C202" s="21" t="s">
        <v>144</v>
      </c>
      <c r="D202" s="20" t="s">
        <v>586</v>
      </c>
      <c r="E202" s="20" t="s">
        <v>386</v>
      </c>
      <c r="F202" s="20" t="s">
        <v>56</v>
      </c>
      <c r="H202" t="s">
        <v>631</v>
      </c>
      <c r="I202" t="str">
        <f t="shared" si="3"/>
        <v>B08 - Spracovanie realizačnej/projektovej dokumentácie</v>
      </c>
    </row>
    <row r="203" spans="2:9" x14ac:dyDescent="0.25">
      <c r="B203" s="20" t="s">
        <v>138</v>
      </c>
      <c r="C203" s="21" t="s">
        <v>144</v>
      </c>
      <c r="D203" s="20" t="s">
        <v>586</v>
      </c>
      <c r="E203" s="20" t="s">
        <v>387</v>
      </c>
      <c r="F203" s="20" t="s">
        <v>56</v>
      </c>
      <c r="H203" t="s">
        <v>632</v>
      </c>
      <c r="I203" t="str">
        <f t="shared" si="3"/>
        <v>B09 - Rozširovanie turistických informačných centier/ infobodov/ infostánkov/mestských informačných turistických systémov  za účelom preukázaného zvýšenia informovanosti o turistických atraktivitách cezhraničného regiónu</v>
      </c>
    </row>
    <row r="204" spans="2:9" x14ac:dyDescent="0.25">
      <c r="B204" s="20" t="s">
        <v>138</v>
      </c>
      <c r="C204" s="21" t="s">
        <v>144</v>
      </c>
      <c r="D204" s="20" t="s">
        <v>586</v>
      </c>
      <c r="E204" s="20" t="s">
        <v>388</v>
      </c>
      <c r="F204" s="20" t="s">
        <v>56</v>
      </c>
      <c r="H204" t="s">
        <v>633</v>
      </c>
      <c r="I204" t="str">
        <f t="shared" si="3"/>
        <v>B10 - Budovanie značenia prístupu k prírodným/kultúrnym pamiatkam</v>
      </c>
    </row>
    <row r="205" spans="2:9" x14ac:dyDescent="0.25">
      <c r="B205" s="20" t="s">
        <v>138</v>
      </c>
      <c r="C205" s="21" t="s">
        <v>144</v>
      </c>
      <c r="D205" s="20" t="s">
        <v>586</v>
      </c>
      <c r="E205" s="20" t="s">
        <v>389</v>
      </c>
      <c r="F205" s="20" t="s">
        <v>56</v>
      </c>
      <c r="H205" t="s">
        <v>634</v>
      </c>
      <c r="I205" t="str">
        <f t="shared" si="3"/>
        <v>B11 - Budovanie telematických a navigačných systémov k prírodným/kultúrnym pamiatkam</v>
      </c>
    </row>
    <row r="206" spans="2:9" x14ac:dyDescent="0.25">
      <c r="B206" s="20" t="s">
        <v>138</v>
      </c>
      <c r="C206" s="21" t="s">
        <v>144</v>
      </c>
      <c r="D206" s="20" t="s">
        <v>586</v>
      </c>
      <c r="E206" s="20" t="s">
        <v>375</v>
      </c>
      <c r="F206" s="20" t="s">
        <v>56</v>
      </c>
      <c r="H206" t="s">
        <v>635</v>
      </c>
      <c r="I206" t="str">
        <f t="shared" si="3"/>
        <v>B12 - Propagačné materiály vo vzťahu k realizovanému objektu (iba doplnkovo)</v>
      </c>
    </row>
    <row r="207" spans="2:9" x14ac:dyDescent="0.25">
      <c r="B207" s="20" t="s">
        <v>138</v>
      </c>
      <c r="C207" s="21" t="s">
        <v>144</v>
      </c>
      <c r="D207" s="20" t="s">
        <v>586</v>
      </c>
      <c r="E207" s="20" t="s">
        <v>376</v>
      </c>
      <c r="F207" s="20" t="s">
        <v>56</v>
      </c>
      <c r="H207" t="s">
        <v>636</v>
      </c>
      <c r="I207" t="str">
        <f t="shared" si="3"/>
        <v>B13 - Prezentačné a propagačné aktivity vo vzťahu k realizovanému objektu (iba doplnkovo)</v>
      </c>
    </row>
    <row r="208" spans="2:9" x14ac:dyDescent="0.25">
      <c r="B208" s="20" t="s">
        <v>138</v>
      </c>
      <c r="C208" s="21" t="s">
        <v>144</v>
      </c>
      <c r="D208" s="20" t="s">
        <v>587</v>
      </c>
      <c r="E208" s="20" t="s">
        <v>390</v>
      </c>
      <c r="F208" s="20" t="s">
        <v>397</v>
      </c>
      <c r="H208" t="s">
        <v>642</v>
      </c>
      <c r="I208" t="str">
        <f t="shared" si="3"/>
        <v>C01 - Výstavba/rekonštrukcia cyklistických chodníkov a cyklotrás zlepšujúcich prístup a prepojenie kultúrne/prírodne významných lokalít v cezhraničnom regióne  vrátane doplnkovej infraštruktúry</v>
      </c>
    </row>
    <row r="209" spans="2:9" x14ac:dyDescent="0.25">
      <c r="B209" s="20" t="s">
        <v>138</v>
      </c>
      <c r="C209" s="21" t="s">
        <v>144</v>
      </c>
      <c r="D209" s="20" t="s">
        <v>587</v>
      </c>
      <c r="E209" s="20" t="s">
        <v>391</v>
      </c>
      <c r="F209" s="20" t="s">
        <v>397</v>
      </c>
      <c r="H209" t="s">
        <v>643</v>
      </c>
      <c r="I209" t="str">
        <f t="shared" si="3"/>
        <v>C02 - Výstavba/rekonštrukcia turistických chodníkov, tematických náučných chodníkov, alebo špecifických chodníkov a trás pre športovú turistiku (in-line, lyžiarske, vodácke, atď.) zlepšujúcich prístup a prepojenie kultúrne/prírodne významných lokalít v cezhraničnom regióne  vrátane doplnkovej infraštruktúry</v>
      </c>
    </row>
    <row r="210" spans="2:9" x14ac:dyDescent="0.25">
      <c r="B210" s="20" t="s">
        <v>138</v>
      </c>
      <c r="C210" s="21" t="s">
        <v>144</v>
      </c>
      <c r="D210" s="20" t="s">
        <v>587</v>
      </c>
      <c r="E210" s="20" t="s">
        <v>372</v>
      </c>
      <c r="F210" s="20" t="s">
        <v>56</v>
      </c>
      <c r="H210" t="s">
        <v>644</v>
      </c>
      <c r="I210" t="str">
        <f t="shared" si="3"/>
        <v xml:space="preserve">C03 - Stretnutie pracovného tímu </v>
      </c>
    </row>
    <row r="211" spans="2:9" x14ac:dyDescent="0.25">
      <c r="B211" s="20" t="s">
        <v>138</v>
      </c>
      <c r="C211" s="21" t="s">
        <v>144</v>
      </c>
      <c r="D211" s="20" t="s">
        <v>587</v>
      </c>
      <c r="E211" s="20" t="s">
        <v>385</v>
      </c>
      <c r="F211" s="20" t="s">
        <v>56</v>
      </c>
      <c r="H211" t="s">
        <v>645</v>
      </c>
      <c r="I211" t="str">
        <f t="shared" si="3"/>
        <v>C04 - Obstaranie nehnuteľností/pozemkov</v>
      </c>
    </row>
    <row r="212" spans="2:9" x14ac:dyDescent="0.25">
      <c r="B212" s="20" t="s">
        <v>138</v>
      </c>
      <c r="C212" s="21" t="s">
        <v>144</v>
      </c>
      <c r="D212" s="20" t="s">
        <v>587</v>
      </c>
      <c r="E212" s="20" t="s">
        <v>386</v>
      </c>
      <c r="F212" s="20" t="s">
        <v>56</v>
      </c>
      <c r="H212" t="s">
        <v>646</v>
      </c>
      <c r="I212" t="str">
        <f t="shared" si="3"/>
        <v>C05 - Spracovanie realizačnej/projektovej dokumentácie</v>
      </c>
    </row>
    <row r="213" spans="2:9" x14ac:dyDescent="0.25">
      <c r="B213" s="20" t="s">
        <v>138</v>
      </c>
      <c r="C213" s="21" t="s">
        <v>144</v>
      </c>
      <c r="D213" s="20" t="s">
        <v>587</v>
      </c>
      <c r="E213" s="20" t="s">
        <v>392</v>
      </c>
      <c r="F213" s="20" t="s">
        <v>56</v>
      </c>
      <c r="H213" t="s">
        <v>647</v>
      </c>
      <c r="I213" t="str">
        <f t="shared" si="3"/>
        <v>C06 - Spracovanie spoločných štúdií prístupu a prepojenia kultúrne/prírodne významných lokalít v cezhraničnom regióne</v>
      </c>
    </row>
    <row r="214" spans="2:9" x14ac:dyDescent="0.25">
      <c r="B214" s="20" t="s">
        <v>138</v>
      </c>
      <c r="C214" s="21" t="s">
        <v>144</v>
      </c>
      <c r="D214" s="20" t="s">
        <v>587</v>
      </c>
      <c r="E214" s="20" t="s">
        <v>393</v>
      </c>
      <c r="F214" s="20" t="s">
        <v>56</v>
      </c>
      <c r="H214" t="s">
        <v>714</v>
      </c>
      <c r="I214" t="str">
        <f t="shared" si="3"/>
        <v>C07 - Stretnutie odborného /expertného tímu</v>
      </c>
    </row>
    <row r="215" spans="2:9" x14ac:dyDescent="0.25">
      <c r="B215" s="20" t="s">
        <v>138</v>
      </c>
      <c r="C215" s="21" t="s">
        <v>144</v>
      </c>
      <c r="D215" s="20" t="s">
        <v>587</v>
      </c>
      <c r="E215" s="20" t="s">
        <v>394</v>
      </c>
      <c r="F215" s="20" t="s">
        <v>56</v>
      </c>
      <c r="H215" t="s">
        <v>715</v>
      </c>
      <c r="I215" t="str">
        <f t="shared" si="3"/>
        <v>C08 - Spracovanie odborných/expertných posudkov</v>
      </c>
    </row>
    <row r="216" spans="2:9" x14ac:dyDescent="0.25">
      <c r="B216" s="20" t="s">
        <v>138</v>
      </c>
      <c r="C216" s="21" t="s">
        <v>144</v>
      </c>
      <c r="D216" s="20" t="s">
        <v>587</v>
      </c>
      <c r="E216" s="20" t="s">
        <v>395</v>
      </c>
      <c r="F216" s="20" t="s">
        <v>56</v>
      </c>
      <c r="H216" t="s">
        <v>716</v>
      </c>
      <c r="I216" t="str">
        <f t="shared" si="3"/>
        <v>C09 - Verejná diskusia/ prezentácia</v>
      </c>
    </row>
    <row r="217" spans="2:9" x14ac:dyDescent="0.25">
      <c r="B217" s="20" t="s">
        <v>138</v>
      </c>
      <c r="C217" s="21" t="s">
        <v>144</v>
      </c>
      <c r="D217" s="20" t="s">
        <v>587</v>
      </c>
      <c r="E217" s="20" t="s">
        <v>396</v>
      </c>
      <c r="F217" s="20" t="s">
        <v>56</v>
      </c>
      <c r="H217" t="s">
        <v>717</v>
      </c>
      <c r="I217" t="str">
        <f t="shared" si="3"/>
        <v>C10 - Značenie cyklotrás, náučných a turistických chodníkov (iba doplnkovo)</v>
      </c>
    </row>
    <row r="218" spans="2:9" x14ac:dyDescent="0.25">
      <c r="B218" s="20" t="s">
        <v>138</v>
      </c>
      <c r="C218" s="21" t="s">
        <v>144</v>
      </c>
      <c r="D218" s="20" t="s">
        <v>587</v>
      </c>
      <c r="E218" s="20" t="s">
        <v>375</v>
      </c>
      <c r="F218" s="20" t="s">
        <v>56</v>
      </c>
      <c r="H218" t="s">
        <v>718</v>
      </c>
      <c r="I218" t="str">
        <f t="shared" si="3"/>
        <v>C11 - Propagačné materiály vo vzťahu k realizovanému objektu (iba doplnkovo)</v>
      </c>
    </row>
    <row r="219" spans="2:9" x14ac:dyDescent="0.25">
      <c r="B219" s="20" t="s">
        <v>138</v>
      </c>
      <c r="C219" s="21" t="s">
        <v>144</v>
      </c>
      <c r="D219" s="20" t="s">
        <v>587</v>
      </c>
      <c r="E219" s="20" t="s">
        <v>376</v>
      </c>
      <c r="F219" s="20" t="s">
        <v>56</v>
      </c>
      <c r="H219" t="s">
        <v>719</v>
      </c>
      <c r="I219" t="str">
        <f t="shared" si="3"/>
        <v>C12 - Prezentačné a propagačné aktivity vo vzťahu k realizovanému objektu (iba doplnkovo)</v>
      </c>
    </row>
    <row r="220" spans="2:9" x14ac:dyDescent="0.25">
      <c r="B220" s="20" t="s">
        <v>138</v>
      </c>
      <c r="C220" s="21" t="s">
        <v>144</v>
      </c>
      <c r="D220" s="20" t="s">
        <v>588</v>
      </c>
      <c r="E220" s="20" t="s">
        <v>398</v>
      </c>
      <c r="F220" s="23" t="s">
        <v>403</v>
      </c>
      <c r="H220" t="s">
        <v>648</v>
      </c>
      <c r="I220" t="str">
        <f t="shared" si="3"/>
        <v>D01 - Rekonštrukcia cestných úsekov II. a  III. triedy na zvýšenie dostupnosti lokalít s prírodnými/kultúrnymi pamiatkami (rekonštrukcia telesa vozovky, zlepšenie kvality povrchu vozovky)</v>
      </c>
    </row>
    <row r="221" spans="2:9" x14ac:dyDescent="0.25">
      <c r="B221" s="20" t="s">
        <v>138</v>
      </c>
      <c r="C221" s="21" t="s">
        <v>144</v>
      </c>
      <c r="D221" s="20" t="s">
        <v>588</v>
      </c>
      <c r="E221" s="20" t="s">
        <v>399</v>
      </c>
      <c r="F221" s="23" t="s">
        <v>403</v>
      </c>
      <c r="H221" t="s">
        <v>649</v>
      </c>
      <c r="I221" t="str">
        <f t="shared" si="3"/>
        <v xml:space="preserve">D02 - Realizácia opatrení smerujúcich k zmene technických parametrov vozovky </v>
      </c>
    </row>
    <row r="222" spans="2:9" x14ac:dyDescent="0.25">
      <c r="B222" s="20" t="s">
        <v>138</v>
      </c>
      <c r="C222" s="21" t="s">
        <v>144</v>
      </c>
      <c r="D222" s="20" t="s">
        <v>588</v>
      </c>
      <c r="E222" s="20" t="s">
        <v>400</v>
      </c>
      <c r="F222" s="23" t="s">
        <v>403</v>
      </c>
      <c r="H222" t="s">
        <v>650</v>
      </c>
      <c r="I222" t="str">
        <f t="shared" si="3"/>
        <v>D03 - (zvýšenie únosnosti, prejazdnosti, odstránení nebezpečných  a úzkych hrdiel)</v>
      </c>
    </row>
    <row r="223" spans="2:9" x14ac:dyDescent="0.25">
      <c r="B223" s="20" t="s">
        <v>138</v>
      </c>
      <c r="C223" s="21" t="s">
        <v>144</v>
      </c>
      <c r="D223" s="20" t="s">
        <v>588</v>
      </c>
      <c r="E223" s="20" t="s">
        <v>401</v>
      </c>
      <c r="F223" s="20" t="s">
        <v>56</v>
      </c>
      <c r="H223" t="s">
        <v>651</v>
      </c>
      <c r="I223" t="str">
        <f t="shared" si="3"/>
        <v>D04 - Výstavba/rekonštrukcia/obnova  súčastí cestných komunikácií – cestných prvkov (mosty, podjazdy, nadjazdy) pre zvýšenie návštevnosti kultúrnych/prírodných pamiatok najmä formou verejnej dopravy</v>
      </c>
    </row>
    <row r="224" spans="2:9" x14ac:dyDescent="0.25">
      <c r="B224" s="20" t="s">
        <v>138</v>
      </c>
      <c r="C224" s="21" t="s">
        <v>144</v>
      </c>
      <c r="D224" s="20" t="s">
        <v>588</v>
      </c>
      <c r="E224" s="20" t="s">
        <v>384</v>
      </c>
      <c r="F224" s="20" t="s">
        <v>56</v>
      </c>
      <c r="H224" t="s">
        <v>652</v>
      </c>
      <c r="I224" t="str">
        <f t="shared" si="3"/>
        <v>D05 - Stretnutie pracovného tímu</v>
      </c>
    </row>
    <row r="225" spans="2:9" x14ac:dyDescent="0.25">
      <c r="B225" s="20" t="s">
        <v>138</v>
      </c>
      <c r="C225" s="21" t="s">
        <v>144</v>
      </c>
      <c r="D225" s="20" t="s">
        <v>588</v>
      </c>
      <c r="E225" s="20" t="s">
        <v>385</v>
      </c>
      <c r="F225" s="20" t="s">
        <v>56</v>
      </c>
      <c r="H225" t="s">
        <v>653</v>
      </c>
      <c r="I225" t="str">
        <f t="shared" si="3"/>
        <v>D06 - Obstaranie nehnuteľností/pozemkov</v>
      </c>
    </row>
    <row r="226" spans="2:9" x14ac:dyDescent="0.25">
      <c r="B226" s="20" t="s">
        <v>138</v>
      </c>
      <c r="C226" s="21" t="s">
        <v>144</v>
      </c>
      <c r="D226" s="20" t="s">
        <v>588</v>
      </c>
      <c r="E226" s="20" t="s">
        <v>374</v>
      </c>
      <c r="F226" s="20" t="s">
        <v>56</v>
      </c>
      <c r="H226" t="s">
        <v>654</v>
      </c>
      <c r="I226" t="str">
        <f t="shared" si="3"/>
        <v>D07 - Spracovaní realizačnej/projektovej dokumentácie</v>
      </c>
    </row>
    <row r="227" spans="2:9" x14ac:dyDescent="0.25">
      <c r="B227" s="20" t="s">
        <v>138</v>
      </c>
      <c r="C227" s="21" t="s">
        <v>144</v>
      </c>
      <c r="D227" s="20" t="s">
        <v>588</v>
      </c>
      <c r="E227" s="20" t="s">
        <v>402</v>
      </c>
      <c r="F227" s="20" t="s">
        <v>56</v>
      </c>
      <c r="H227" t="s">
        <v>655</v>
      </c>
      <c r="I227" t="str">
        <f t="shared" si="3"/>
        <v>D08 - Budovanie telematických a navigačných systémov k prírodným/kultúrnym pamiatkam (iba doplnkovo)</v>
      </c>
    </row>
    <row r="228" spans="2:9" x14ac:dyDescent="0.25">
      <c r="B228" s="20" t="s">
        <v>138</v>
      </c>
      <c r="C228" s="21" t="s">
        <v>144</v>
      </c>
      <c r="D228" s="20" t="s">
        <v>588</v>
      </c>
      <c r="E228" s="20" t="s">
        <v>375</v>
      </c>
      <c r="F228" s="20" t="s">
        <v>56</v>
      </c>
      <c r="H228" t="s">
        <v>656</v>
      </c>
      <c r="I228" t="str">
        <f t="shared" si="3"/>
        <v>D09 - Propagačné materiály vo vzťahu k realizovanému objektu (iba doplnkovo)</v>
      </c>
    </row>
    <row r="229" spans="2:9" x14ac:dyDescent="0.25">
      <c r="B229" s="20" t="s">
        <v>138</v>
      </c>
      <c r="C229" s="21" t="s">
        <v>144</v>
      </c>
      <c r="D229" s="20" t="s">
        <v>588</v>
      </c>
      <c r="E229" s="20" t="s">
        <v>376</v>
      </c>
      <c r="F229" s="20" t="s">
        <v>56</v>
      </c>
      <c r="H229" t="s">
        <v>657</v>
      </c>
      <c r="I229" t="str">
        <f t="shared" si="3"/>
        <v>D10 - Prezentačné a propagačné aktivity vo vzťahu k realizovanému objektu (iba doplnkovo)</v>
      </c>
    </row>
    <row r="230" spans="2:9" x14ac:dyDescent="0.25">
      <c r="B230" s="20" t="s">
        <v>138</v>
      </c>
      <c r="C230" s="21" t="s">
        <v>144</v>
      </c>
      <c r="D230" s="20" t="s">
        <v>589</v>
      </c>
      <c r="E230" s="20" t="s">
        <v>404</v>
      </c>
      <c r="F230" s="20" t="s">
        <v>415</v>
      </c>
      <c r="H230" t="s">
        <v>668</v>
      </c>
      <c r="I230" t="str">
        <f t="shared" si="3"/>
        <v>E01 - Realizácia spoločných regionálnych/ tematických kampaní propagujúcich prírodné a kultúrne atraktivity spoločného územia</v>
      </c>
    </row>
    <row r="231" spans="2:9" x14ac:dyDescent="0.25">
      <c r="B231" s="20" t="s">
        <v>138</v>
      </c>
      <c r="C231" s="21" t="s">
        <v>144</v>
      </c>
      <c r="D231" s="20" t="s">
        <v>589</v>
      </c>
      <c r="E231" s="20" t="s">
        <v>405</v>
      </c>
      <c r="F231" s="20" t="s">
        <v>415</v>
      </c>
      <c r="H231" t="s">
        <v>669</v>
      </c>
      <c r="I231" t="str">
        <f t="shared" si="3"/>
        <v>E02 - Realizácia spoločných mediálnych produktov propagujúcich spoločné území a jeho atraktivity</v>
      </c>
    </row>
    <row r="232" spans="2:9" x14ac:dyDescent="0.25">
      <c r="B232" s="20" t="s">
        <v>138</v>
      </c>
      <c r="C232" s="21" t="s">
        <v>144</v>
      </c>
      <c r="D232" s="20" t="s">
        <v>589</v>
      </c>
      <c r="E232" s="20" t="s">
        <v>406</v>
      </c>
      <c r="F232" s="20" t="s">
        <v>415</v>
      </c>
      <c r="H232" t="s">
        <v>670</v>
      </c>
      <c r="I232" t="str">
        <f t="shared" si="3"/>
        <v>E03 - Organizácia aktivít propagujúcich spoločné územie ako turistickú destináciu a podporujúcich rozvoj cestovného ruchu v ňom</v>
      </c>
    </row>
    <row r="233" spans="2:9" x14ac:dyDescent="0.25">
      <c r="B233" s="20" t="s">
        <v>138</v>
      </c>
      <c r="C233" s="21" t="s">
        <v>144</v>
      </c>
      <c r="D233" s="20" t="s">
        <v>589</v>
      </c>
      <c r="E233" s="20" t="s">
        <v>407</v>
      </c>
      <c r="F233" s="20" t="s">
        <v>415</v>
      </c>
      <c r="H233" t="s">
        <v>671</v>
      </c>
      <c r="I233" t="str">
        <f t="shared" si="3"/>
        <v>E04 - Príprava a realizácia spoločných produktov destinačného managementu</v>
      </c>
    </row>
    <row r="234" spans="2:9" x14ac:dyDescent="0.25">
      <c r="B234" s="20" t="s">
        <v>138</v>
      </c>
      <c r="C234" s="21" t="s">
        <v>144</v>
      </c>
      <c r="D234" s="20" t="s">
        <v>589</v>
      </c>
      <c r="E234" s="20" t="s">
        <v>408</v>
      </c>
      <c r="F234" s="20" t="s">
        <v>415</v>
      </c>
      <c r="H234" t="s">
        <v>672</v>
      </c>
      <c r="I234" t="str">
        <f t="shared" si="3"/>
        <v>E05 - Poriadenie a distribúcia propagačných materiálov a nástrojov publicity pre širokú verejnosť lebo zameraných na špecifické cieľové skupiny</v>
      </c>
    </row>
    <row r="235" spans="2:9" x14ac:dyDescent="0.25">
      <c r="B235" s="20" t="s">
        <v>138</v>
      </c>
      <c r="C235" s="21" t="s">
        <v>144</v>
      </c>
      <c r="D235" s="20" t="s">
        <v>589</v>
      </c>
      <c r="E235" s="20" t="s">
        <v>384</v>
      </c>
      <c r="F235" s="20" t="s">
        <v>56</v>
      </c>
      <c r="H235" t="s">
        <v>673</v>
      </c>
      <c r="I235" t="str">
        <f t="shared" si="3"/>
        <v>E06 - Stretnutie pracovného tímu</v>
      </c>
    </row>
    <row r="236" spans="2:9" x14ac:dyDescent="0.25">
      <c r="B236" s="20" t="s">
        <v>138</v>
      </c>
      <c r="C236" s="21" t="s">
        <v>144</v>
      </c>
      <c r="D236" s="20" t="s">
        <v>589</v>
      </c>
      <c r="E236" s="20" t="s">
        <v>409</v>
      </c>
      <c r="F236" s="20" t="s">
        <v>56</v>
      </c>
      <c r="H236" t="s">
        <v>674</v>
      </c>
      <c r="I236" t="str">
        <f t="shared" si="3"/>
        <v>E07 - Spracovanie spoločného realizačného zámeru tematického produktu</v>
      </c>
    </row>
    <row r="237" spans="2:9" x14ac:dyDescent="0.25">
      <c r="B237" s="20" t="s">
        <v>138</v>
      </c>
      <c r="C237" s="21" t="s">
        <v>144</v>
      </c>
      <c r="D237" s="20" t="s">
        <v>589</v>
      </c>
      <c r="E237" s="20" t="s">
        <v>267</v>
      </c>
      <c r="F237" s="20" t="s">
        <v>56</v>
      </c>
      <c r="H237" t="s">
        <v>675</v>
      </c>
      <c r="I237" t="str">
        <f t="shared" si="3"/>
        <v>E08 - Spracovanie externých posudkov/ hodnotení</v>
      </c>
    </row>
    <row r="238" spans="2:9" x14ac:dyDescent="0.25">
      <c r="B238" s="20" t="s">
        <v>138</v>
      </c>
      <c r="C238" s="21" t="s">
        <v>144</v>
      </c>
      <c r="D238" s="20" t="s">
        <v>589</v>
      </c>
      <c r="E238" s="20" t="s">
        <v>410</v>
      </c>
      <c r="F238" s="20" t="s">
        <v>56</v>
      </c>
      <c r="H238" t="s">
        <v>676</v>
      </c>
      <c r="I238" t="str">
        <f t="shared" si="3"/>
        <v>E09 - Spracovanie spoločnej komunikačnej stratégie/ marketingovej koncepcie  zapojených objektov</v>
      </c>
    </row>
    <row r="239" spans="2:9" x14ac:dyDescent="0.25">
      <c r="B239" s="20" t="s">
        <v>138</v>
      </c>
      <c r="C239" s="21" t="s">
        <v>144</v>
      </c>
      <c r="D239" s="20" t="s">
        <v>589</v>
      </c>
      <c r="E239" s="20" t="s">
        <v>411</v>
      </c>
      <c r="F239" s="20" t="s">
        <v>56</v>
      </c>
      <c r="H239" t="s">
        <v>677</v>
      </c>
      <c r="I239" t="str">
        <f t="shared" si="3"/>
        <v>E10 - Spracovanie tematickej koncepcie zameranej na špecifické segmenty cestovného ruchu/vymedzenou skupinu atraktivít/špecifickú cieľovú skupinu</v>
      </c>
    </row>
    <row r="240" spans="2:9" x14ac:dyDescent="0.25">
      <c r="B240" s="20" t="s">
        <v>138</v>
      </c>
      <c r="C240" s="21" t="s">
        <v>144</v>
      </c>
      <c r="D240" s="20" t="s">
        <v>589</v>
      </c>
      <c r="E240" s="20" t="s">
        <v>412</v>
      </c>
      <c r="F240" s="20" t="s">
        <v>56</v>
      </c>
      <c r="H240" t="s">
        <v>678</v>
      </c>
      <c r="I240" t="str">
        <f t="shared" si="3"/>
        <v>E11 - Spracovanie územnej koncepcie riešiacej celkové využitie prírodných a kultúrnych zdrojov vo vymedzenom cezhraničnom území</v>
      </c>
    </row>
    <row r="241" spans="2:9" x14ac:dyDescent="0.25">
      <c r="B241" s="20" t="s">
        <v>138</v>
      </c>
      <c r="C241" s="21" t="s">
        <v>144</v>
      </c>
      <c r="D241" s="20" t="s">
        <v>589</v>
      </c>
      <c r="E241" s="20" t="s">
        <v>413</v>
      </c>
      <c r="F241" s="20" t="s">
        <v>56</v>
      </c>
      <c r="H241" t="s">
        <v>679</v>
      </c>
      <c r="I241" t="str">
        <f t="shared" si="3"/>
        <v>E12 - Spoločná účasť na veľtrhoch a obdobných prezentačných aktivitách cestovného ruchu vrátane poriadení nevyhnutných propagačných predmetov dlhodobé povahy (bannery, propagačné stany)</v>
      </c>
    </row>
    <row r="242" spans="2:9" x14ac:dyDescent="0.25">
      <c r="B242" s="20" t="s">
        <v>138</v>
      </c>
      <c r="C242" s="21" t="s">
        <v>144</v>
      </c>
      <c r="D242" s="20" t="s">
        <v>589</v>
      </c>
      <c r="E242" s="20" t="s">
        <v>414</v>
      </c>
      <c r="F242" s="20" t="s">
        <v>56</v>
      </c>
      <c r="H242" t="s">
        <v>721</v>
      </c>
      <c r="I242" t="str">
        <f t="shared" si="3"/>
        <v>E13 - Poriadenie vybavení  za účelom realizácie propagačných a prezentačných aktivít realizovaných produktov cestovného ruchu</v>
      </c>
    </row>
    <row r="243" spans="2:9" x14ac:dyDescent="0.25">
      <c r="B243" s="20" t="s">
        <v>138</v>
      </c>
      <c r="C243" s="21" t="s">
        <v>144</v>
      </c>
      <c r="D243" s="20" t="s">
        <v>590</v>
      </c>
      <c r="E243" s="20" t="s">
        <v>416</v>
      </c>
      <c r="F243" s="20" t="s">
        <v>415</v>
      </c>
      <c r="H243" t="s">
        <v>680</v>
      </c>
      <c r="I243" t="str">
        <f t="shared" si="3"/>
        <v>F01 - Aplikácie komunikačnej stratégie/ marketingovej koncepcie zavedenia služieb podporujúcich využívanie potenciálu kultúrneho a prírodného dedičstva</v>
      </c>
    </row>
    <row r="244" spans="2:9" x14ac:dyDescent="0.25">
      <c r="B244" s="20" t="s">
        <v>138</v>
      </c>
      <c r="C244" s="21" t="s">
        <v>144</v>
      </c>
      <c r="D244" s="20" t="s">
        <v>590</v>
      </c>
      <c r="E244" s="20" t="s">
        <v>417</v>
      </c>
      <c r="F244" s="20" t="s">
        <v>415</v>
      </c>
      <c r="H244" t="s">
        <v>681</v>
      </c>
      <c r="I244" t="str">
        <f t="shared" si="3"/>
        <v>F02 - Využitie mobilných technológií pre prezentáciu a propagáciu turistických atraktivít regiónu (audio sprievodca, GPS technológie, QR kódy)</v>
      </c>
    </row>
    <row r="245" spans="2:9" x14ac:dyDescent="0.25">
      <c r="B245" s="20" t="s">
        <v>138</v>
      </c>
      <c r="C245" s="21" t="s">
        <v>144</v>
      </c>
      <c r="D245" s="20" t="s">
        <v>590</v>
      </c>
      <c r="E245" s="20" t="s">
        <v>418</v>
      </c>
      <c r="F245" s="20" t="s">
        <v>415</v>
      </c>
      <c r="H245" t="s">
        <v>682</v>
      </c>
      <c r="I245" t="str">
        <f t="shared" si="3"/>
        <v>F03 - Realizácie publicity a propagácie pomocou webových stránok, sociálnych sietí a ďalších inovatívnych spôsobov propagácie a publicity</v>
      </c>
    </row>
    <row r="246" spans="2:9" x14ac:dyDescent="0.25">
      <c r="B246" s="20" t="s">
        <v>138</v>
      </c>
      <c r="C246" s="21" t="s">
        <v>144</v>
      </c>
      <c r="D246" s="20" t="s">
        <v>590</v>
      </c>
      <c r="E246" s="20" t="s">
        <v>419</v>
      </c>
      <c r="F246" s="20" t="s">
        <v>415</v>
      </c>
      <c r="H246" t="s">
        <v>683</v>
      </c>
      <c r="I246" t="str">
        <f t="shared" si="3"/>
        <v>F04 - Príprava špecifických nástrojov podpory cestovného ruchu – turistické karty, rodinné pasy, atď.</v>
      </c>
    </row>
    <row r="247" spans="2:9" x14ac:dyDescent="0.25">
      <c r="B247" s="20" t="s">
        <v>138</v>
      </c>
      <c r="C247" s="21" t="s">
        <v>144</v>
      </c>
      <c r="D247" s="20" t="s">
        <v>590</v>
      </c>
      <c r="E247" s="20" t="s">
        <v>420</v>
      </c>
      <c r="F247" s="20" t="s">
        <v>415</v>
      </c>
      <c r="H247" t="s">
        <v>684</v>
      </c>
      <c r="I247" t="str">
        <f t="shared" si="3"/>
        <v>F05 - Organizácia aktivít propagujúcich spoločné územie ako turistickú destináciu a podporujúcich rozvoj turizmu v ňom</v>
      </c>
    </row>
    <row r="248" spans="2:9" x14ac:dyDescent="0.25">
      <c r="B248" s="20" t="s">
        <v>138</v>
      </c>
      <c r="C248" s="21" t="s">
        <v>144</v>
      </c>
      <c r="D248" s="20" t="s">
        <v>590</v>
      </c>
      <c r="E248" s="20" t="s">
        <v>384</v>
      </c>
      <c r="F248" s="20" t="s">
        <v>56</v>
      </c>
      <c r="H248" t="s">
        <v>685</v>
      </c>
      <c r="I248" t="str">
        <f t="shared" si="3"/>
        <v>F06 - Stretnutie pracovného tímu</v>
      </c>
    </row>
    <row r="249" spans="2:9" x14ac:dyDescent="0.25">
      <c r="B249" s="20" t="s">
        <v>138</v>
      </c>
      <c r="C249" s="21" t="s">
        <v>144</v>
      </c>
      <c r="D249" s="20" t="s">
        <v>590</v>
      </c>
      <c r="E249" s="20" t="s">
        <v>409</v>
      </c>
      <c r="F249" s="20" t="s">
        <v>56</v>
      </c>
      <c r="H249" t="s">
        <v>686</v>
      </c>
      <c r="I249" t="str">
        <f t="shared" si="3"/>
        <v>F07 - Spracovanie spoločného realizačného zámeru tematického produktu</v>
      </c>
    </row>
    <row r="250" spans="2:9" x14ac:dyDescent="0.25">
      <c r="B250" s="20" t="s">
        <v>138</v>
      </c>
      <c r="C250" s="21" t="s">
        <v>144</v>
      </c>
      <c r="D250" s="20" t="s">
        <v>590</v>
      </c>
      <c r="E250" s="20" t="s">
        <v>421</v>
      </c>
      <c r="F250" s="20" t="s">
        <v>56</v>
      </c>
      <c r="H250" t="s">
        <v>687</v>
      </c>
      <c r="I250" t="str">
        <f t="shared" si="3"/>
        <v>F08 - Spracovanie spoločnej komunikačnej stratégie/ marketingovej koncepcie  zavedenia služieb podporujúcich využívanie potenciálu kultúrneho a prírodného dedičstva</v>
      </c>
    </row>
    <row r="251" spans="2:9" x14ac:dyDescent="0.25">
      <c r="B251" s="20" t="s">
        <v>138</v>
      </c>
      <c r="C251" s="21" t="s">
        <v>144</v>
      </c>
      <c r="D251" s="20" t="s">
        <v>590</v>
      </c>
      <c r="E251" s="20" t="s">
        <v>422</v>
      </c>
      <c r="F251" s="20" t="s">
        <v>56</v>
      </c>
      <c r="H251" t="s">
        <v>688</v>
      </c>
      <c r="I251" t="str">
        <f t="shared" si="3"/>
        <v xml:space="preserve">F09 - Poriadenie vybavenia – nákup technológií nevyhnutných pre zavedenie a prevádzku realizovaných nástrojov podpory cestovného ruchu </v>
      </c>
    </row>
    <row r="252" spans="2:9" x14ac:dyDescent="0.25">
      <c r="B252" s="20" t="s">
        <v>138</v>
      </c>
      <c r="C252" s="21" t="s">
        <v>144</v>
      </c>
      <c r="D252" s="20" t="s">
        <v>590</v>
      </c>
      <c r="E252" s="20" t="s">
        <v>423</v>
      </c>
      <c r="F252" s="20" t="s">
        <v>56</v>
      </c>
      <c r="H252" t="s">
        <v>689</v>
      </c>
      <c r="I252" t="str">
        <f t="shared" si="3"/>
        <v>F10 - Poriadenie vybavenia pre realizáciu opatrení propagácie služieb</v>
      </c>
    </row>
    <row r="253" spans="2:9" s="18" customFormat="1" x14ac:dyDescent="0.25">
      <c r="B253" s="20" t="s">
        <v>138</v>
      </c>
      <c r="C253" s="21" t="s">
        <v>144</v>
      </c>
      <c r="D253" s="20" t="s">
        <v>591</v>
      </c>
      <c r="E253" s="20" t="s">
        <v>424</v>
      </c>
      <c r="F253" s="20" t="s">
        <v>56</v>
      </c>
      <c r="H253" t="s">
        <v>698</v>
      </c>
      <c r="I253" t="str">
        <f t="shared" si="3"/>
        <v>G01 - Aktivity na prezentáciu prírodného a kultúrneho dedičstva realizované vo forme doplnkových aktivít.</v>
      </c>
    </row>
    <row r="254" spans="2:9" x14ac:dyDescent="0.25">
      <c r="B254" s="20" t="s">
        <v>138</v>
      </c>
      <c r="C254" s="21" t="s">
        <v>145</v>
      </c>
      <c r="D254" s="20" t="s">
        <v>592</v>
      </c>
      <c r="E254" s="20" t="s">
        <v>263</v>
      </c>
      <c r="F254" s="20" t="s">
        <v>436</v>
      </c>
      <c r="H254" t="s">
        <v>607</v>
      </c>
      <c r="I254" t="str">
        <f t="shared" si="3"/>
        <v>A01 - Tvorba kanálu/mechanizmu výmeny a zdieľania informácií a dát</v>
      </c>
    </row>
    <row r="255" spans="2:9" x14ac:dyDescent="0.25">
      <c r="B255" s="20" t="s">
        <v>138</v>
      </c>
      <c r="C255" s="21" t="s">
        <v>145</v>
      </c>
      <c r="D255" s="20" t="s">
        <v>592</v>
      </c>
      <c r="E255" s="20" t="s">
        <v>353</v>
      </c>
      <c r="F255" s="20" t="s">
        <v>436</v>
      </c>
      <c r="H255" t="s">
        <v>608</v>
      </c>
      <c r="I255" t="str">
        <f t="shared" si="3"/>
        <v>A02 - Vytvorenie/ zdieľanie spoločných metodík a hodnotenia</v>
      </c>
    </row>
    <row r="256" spans="2:9" x14ac:dyDescent="0.25">
      <c r="B256" s="20" t="s">
        <v>138</v>
      </c>
      <c r="C256" s="21" t="s">
        <v>145</v>
      </c>
      <c r="D256" s="20" t="s">
        <v>592</v>
      </c>
      <c r="E256" s="20" t="s">
        <v>354</v>
      </c>
      <c r="F256" s="20" t="s">
        <v>436</v>
      </c>
      <c r="H256" t="s">
        <v>609</v>
      </c>
      <c r="I256" t="str">
        <f t="shared" si="3"/>
        <v>A03 - Vytvorenie/ zdieľanie spoločných databáz</v>
      </c>
    </row>
    <row r="257" spans="2:9" x14ac:dyDescent="0.25">
      <c r="B257" s="20" t="s">
        <v>138</v>
      </c>
      <c r="C257" s="21" t="s">
        <v>145</v>
      </c>
      <c r="D257" s="20" t="s">
        <v>592</v>
      </c>
      <c r="E257" s="20" t="s">
        <v>425</v>
      </c>
      <c r="F257" s="20" t="s">
        <v>436</v>
      </c>
      <c r="H257" t="s">
        <v>610</v>
      </c>
      <c r="I257" t="str">
        <f t="shared" si="3"/>
        <v>A04 - Spracovanie štúdií/koncepcií pre efektívnejší výkon starostlivosti o cezhraničné prírodne hodnotné územia</v>
      </c>
    </row>
    <row r="258" spans="2:9" x14ac:dyDescent="0.25">
      <c r="B258" s="20" t="s">
        <v>138</v>
      </c>
      <c r="C258" s="21" t="s">
        <v>145</v>
      </c>
      <c r="D258" s="20" t="s">
        <v>592</v>
      </c>
      <c r="E258" s="20" t="s">
        <v>426</v>
      </c>
      <c r="F258" s="20" t="s">
        <v>436</v>
      </c>
      <c r="H258" t="s">
        <v>611</v>
      </c>
      <c r="I258" t="str">
        <f t="shared" si="3"/>
        <v>A05 - Spracovanie plánov alebo zásad starostlivosti o cezhraničné prírodne hodnotné územia</v>
      </c>
    </row>
    <row r="259" spans="2:9" x14ac:dyDescent="0.25">
      <c r="B259" s="20" t="s">
        <v>138</v>
      </c>
      <c r="C259" s="21" t="s">
        <v>145</v>
      </c>
      <c r="D259" s="20" t="s">
        <v>592</v>
      </c>
      <c r="E259" s="20" t="s">
        <v>427</v>
      </c>
      <c r="F259" s="20" t="s">
        <v>436</v>
      </c>
      <c r="H259" t="s">
        <v>612</v>
      </c>
      <c r="I259" t="str">
        <f t="shared" si="3"/>
        <v>A06 - Spracovanie súborov doporučených opatrení/záchranných programov</v>
      </c>
    </row>
    <row r="260" spans="2:9" x14ac:dyDescent="0.25">
      <c r="B260" s="20" t="s">
        <v>138</v>
      </c>
      <c r="C260" s="21" t="s">
        <v>145</v>
      </c>
      <c r="D260" s="20" t="s">
        <v>592</v>
      </c>
      <c r="E260" s="20" t="s">
        <v>428</v>
      </c>
      <c r="F260" s="20" t="s">
        <v>56</v>
      </c>
      <c r="H260" t="s">
        <v>613</v>
      </c>
      <c r="I260" t="str">
        <f t="shared" ref="I260:I323" si="4">CONCATENATE(H260," - ",E260)</f>
        <v>A07 - Vytvorenie pracovného/expertného tímu v oblasti starostlivosti o cezhraničné prírodne územia</v>
      </c>
    </row>
    <row r="261" spans="2:9" x14ac:dyDescent="0.25">
      <c r="B261" s="20" t="s">
        <v>138</v>
      </c>
      <c r="C261" s="21" t="s">
        <v>145</v>
      </c>
      <c r="D261" s="20" t="s">
        <v>592</v>
      </c>
      <c r="E261" s="20" t="s">
        <v>331</v>
      </c>
      <c r="F261" s="20" t="s">
        <v>56</v>
      </c>
      <c r="H261" t="s">
        <v>614</v>
      </c>
      <c r="I261" t="str">
        <f t="shared" si="4"/>
        <v>A08 - Stretnutie pracovného/expertného  tímu</v>
      </c>
    </row>
    <row r="262" spans="2:9" x14ac:dyDescent="0.25">
      <c r="B262" s="20" t="s">
        <v>138</v>
      </c>
      <c r="C262" s="21" t="s">
        <v>145</v>
      </c>
      <c r="D262" s="20" t="s">
        <v>592</v>
      </c>
      <c r="E262" s="20" t="s">
        <v>429</v>
      </c>
      <c r="F262" s="20" t="s">
        <v>56</v>
      </c>
      <c r="H262" t="s">
        <v>615</v>
      </c>
      <c r="I262" t="str">
        <f t="shared" si="4"/>
        <v>A09 - Definícia požiadaviek na efektívnejší výkon starostlivosti o cezhraničné prírodne hodnotné územia</v>
      </c>
    </row>
    <row r="263" spans="2:9" x14ac:dyDescent="0.25">
      <c r="B263" s="20" t="s">
        <v>138</v>
      </c>
      <c r="C263" s="21" t="s">
        <v>145</v>
      </c>
      <c r="D263" s="20" t="s">
        <v>592</v>
      </c>
      <c r="E263" s="20" t="s">
        <v>430</v>
      </c>
      <c r="F263" s="20" t="s">
        <v>56</v>
      </c>
      <c r="H263" t="s">
        <v>616</v>
      </c>
      <c r="I263" t="str">
        <f t="shared" si="4"/>
        <v>A10 - Realizácia okrúhleho stolu</v>
      </c>
    </row>
    <row r="264" spans="2:9" x14ac:dyDescent="0.25">
      <c r="B264" s="20" t="s">
        <v>138</v>
      </c>
      <c r="C264" s="21" t="s">
        <v>145</v>
      </c>
      <c r="D264" s="20" t="s">
        <v>592</v>
      </c>
      <c r="E264" s="20" t="s">
        <v>267</v>
      </c>
      <c r="F264" s="20" t="s">
        <v>56</v>
      </c>
      <c r="H264" t="s">
        <v>617</v>
      </c>
      <c r="I264" t="str">
        <f t="shared" si="4"/>
        <v>A11 - Spracovanie externých posudkov/ hodnotení</v>
      </c>
    </row>
    <row r="265" spans="2:9" x14ac:dyDescent="0.25">
      <c r="B265" s="20" t="s">
        <v>138</v>
      </c>
      <c r="C265" s="21" t="s">
        <v>145</v>
      </c>
      <c r="D265" s="20" t="s">
        <v>592</v>
      </c>
      <c r="E265" s="20" t="s">
        <v>266</v>
      </c>
      <c r="F265" s="20" t="s">
        <v>56</v>
      </c>
      <c r="H265" t="s">
        <v>618</v>
      </c>
      <c r="I265" t="str">
        <f t="shared" si="4"/>
        <v>A12 - Zber dát</v>
      </c>
    </row>
    <row r="266" spans="2:9" x14ac:dyDescent="0.25">
      <c r="B266" s="20" t="s">
        <v>138</v>
      </c>
      <c r="C266" s="21" t="s">
        <v>145</v>
      </c>
      <c r="D266" s="20" t="s">
        <v>592</v>
      </c>
      <c r="E266" s="20" t="s">
        <v>431</v>
      </c>
      <c r="F266" s="20" t="s">
        <v>56</v>
      </c>
      <c r="H266" t="s">
        <v>619</v>
      </c>
      <c r="I266" t="str">
        <f t="shared" si="4"/>
        <v>A13 - Terénny prieskum</v>
      </c>
    </row>
    <row r="267" spans="2:9" x14ac:dyDescent="0.25">
      <c r="B267" s="20" t="s">
        <v>138</v>
      </c>
      <c r="C267" s="21" t="s">
        <v>145</v>
      </c>
      <c r="D267" s="20" t="s">
        <v>592</v>
      </c>
      <c r="E267" s="20" t="s">
        <v>432</v>
      </c>
      <c r="F267" s="20" t="s">
        <v>56</v>
      </c>
      <c r="H267" t="s">
        <v>620</v>
      </c>
      <c r="I267" t="str">
        <f t="shared" si="4"/>
        <v>A14 - Vyznačenie lokalít v terénu</v>
      </c>
    </row>
    <row r="268" spans="2:9" x14ac:dyDescent="0.25">
      <c r="B268" s="20" t="s">
        <v>138</v>
      </c>
      <c r="C268" s="21" t="s">
        <v>145</v>
      </c>
      <c r="D268" s="20" t="s">
        <v>592</v>
      </c>
      <c r="E268" s="20" t="s">
        <v>433</v>
      </c>
      <c r="F268" s="20" t="s">
        <v>56</v>
      </c>
      <c r="H268" t="s">
        <v>621</v>
      </c>
      <c r="I268" t="str">
        <f t="shared" si="4"/>
        <v>A15 - Realizácia spoločnej konferencie</v>
      </c>
    </row>
    <row r="269" spans="2:9" x14ac:dyDescent="0.25">
      <c r="B269" s="20" t="s">
        <v>138</v>
      </c>
      <c r="C269" s="21" t="s">
        <v>145</v>
      </c>
      <c r="D269" s="20" t="s">
        <v>592</v>
      </c>
      <c r="E269" s="20" t="s">
        <v>434</v>
      </c>
      <c r="F269" s="20" t="s">
        <v>56</v>
      </c>
      <c r="H269" t="s">
        <v>622</v>
      </c>
      <c r="I269" t="str">
        <f t="shared" si="4"/>
        <v>A16 - Verejná diskusia</v>
      </c>
    </row>
    <row r="270" spans="2:9" x14ac:dyDescent="0.25">
      <c r="B270" s="20" t="s">
        <v>138</v>
      </c>
      <c r="C270" s="21" t="s">
        <v>145</v>
      </c>
      <c r="D270" s="20" t="s">
        <v>592</v>
      </c>
      <c r="E270" s="20" t="s">
        <v>435</v>
      </c>
      <c r="F270" s="20" t="s">
        <v>56</v>
      </c>
      <c r="H270" t="s">
        <v>623</v>
      </c>
      <c r="I270" t="str">
        <f t="shared" si="4"/>
        <v>A17 - Vydanie publikačných výstupov</v>
      </c>
    </row>
    <row r="271" spans="2:9" x14ac:dyDescent="0.25">
      <c r="B271" s="20" t="s">
        <v>138</v>
      </c>
      <c r="C271" s="21" t="s">
        <v>145</v>
      </c>
      <c r="D271" s="20" t="s">
        <v>592</v>
      </c>
      <c r="E271" s="20" t="s">
        <v>300</v>
      </c>
      <c r="F271" s="20" t="s">
        <v>56</v>
      </c>
      <c r="H271" t="s">
        <v>722</v>
      </c>
      <c r="I271" t="str">
        <f t="shared" si="4"/>
        <v>A18 - Prezentačné a propagačné aktivity vo vzťahu k realizovanému projektu</v>
      </c>
    </row>
    <row r="272" spans="2:9" x14ac:dyDescent="0.25">
      <c r="B272" s="20" t="s">
        <v>138</v>
      </c>
      <c r="C272" s="21" t="s">
        <v>145</v>
      </c>
      <c r="D272" s="20" t="s">
        <v>593</v>
      </c>
      <c r="E272" s="20" t="s">
        <v>437</v>
      </c>
      <c r="F272" s="20" t="s">
        <v>436</v>
      </c>
      <c r="H272" t="s">
        <v>624</v>
      </c>
      <c r="I272" t="str">
        <f t="shared" si="4"/>
        <v>B01 - Návrh a realizácia opatrení spojených s implementáciou sústavy Natura 2000</v>
      </c>
    </row>
    <row r="273" spans="2:9" x14ac:dyDescent="0.25">
      <c r="B273" s="20" t="s">
        <v>138</v>
      </c>
      <c r="C273" s="21" t="s">
        <v>145</v>
      </c>
      <c r="D273" s="20" t="s">
        <v>593</v>
      </c>
      <c r="E273" s="20" t="s">
        <v>438</v>
      </c>
      <c r="F273" s="20" t="s">
        <v>436</v>
      </c>
      <c r="H273" t="s">
        <v>625</v>
      </c>
      <c r="I273" t="str">
        <f t="shared" si="4"/>
        <v>B02 - Realizácia špeciálnej starostlivosti o vzácne biotopy s cieľom zlepšenia ich kvality a druhového zloženia (vrátane obmedzovania expanzívnych a invazívny druhov) v cezhraničnom území</v>
      </c>
    </row>
    <row r="274" spans="2:9" x14ac:dyDescent="0.25">
      <c r="B274" s="20" t="s">
        <v>138</v>
      </c>
      <c r="C274" s="21" t="s">
        <v>145</v>
      </c>
      <c r="D274" s="20" t="s">
        <v>593</v>
      </c>
      <c r="E274" s="20" t="s">
        <v>439</v>
      </c>
      <c r="F274" s="20" t="s">
        <v>436</v>
      </c>
      <c r="H274" t="s">
        <v>626</v>
      </c>
      <c r="I274" t="str">
        <f t="shared" si="4"/>
        <v>B03 - Eradikácia / regulácia invazívnych druhov (kosenie, výrez, odchyt či odlov, aplikácia biocídov apod., bezpečná likvidácia biomasy aj.)</v>
      </c>
    </row>
    <row r="275" spans="2:9" x14ac:dyDescent="0.25">
      <c r="B275" s="20" t="s">
        <v>138</v>
      </c>
      <c r="C275" s="21" t="s">
        <v>145</v>
      </c>
      <c r="D275" s="20" t="s">
        <v>593</v>
      </c>
      <c r="E275" s="20" t="s">
        <v>440</v>
      </c>
      <c r="F275" s="20" t="s">
        <v>436</v>
      </c>
      <c r="H275" t="s">
        <v>627</v>
      </c>
      <c r="I275" t="str">
        <f t="shared" si="4"/>
        <v>B04 - Realizácia starostlivosti o lesné spoločenstvá cielená na zachovanie lebo zlepšenie ich štruktúry, druhového zložení</v>
      </c>
    </row>
    <row r="276" spans="2:9" x14ac:dyDescent="0.25">
      <c r="B276" s="20" t="s">
        <v>138</v>
      </c>
      <c r="C276" s="21" t="s">
        <v>145</v>
      </c>
      <c r="D276" s="20" t="s">
        <v>593</v>
      </c>
      <c r="E276" s="20" t="s">
        <v>441</v>
      </c>
      <c r="F276" s="20" t="s">
        <v>436</v>
      </c>
      <c r="H276" t="s">
        <v>628</v>
      </c>
      <c r="I276" t="str">
        <f t="shared" si="4"/>
        <v>B05 - Realizácia starostlivosti cielená na podporu vzácnych druhov a ich biotopov, obnovu a tvorbu cenných stanovíšť</v>
      </c>
    </row>
    <row r="277" spans="2:9" x14ac:dyDescent="0.25">
      <c r="B277" s="20" t="s">
        <v>138</v>
      </c>
      <c r="C277" s="21" t="s">
        <v>145</v>
      </c>
      <c r="D277" s="20" t="s">
        <v>593</v>
      </c>
      <c r="E277" s="20" t="s">
        <v>442</v>
      </c>
      <c r="F277" s="20" t="s">
        <v>56</v>
      </c>
      <c r="H277" t="s">
        <v>629</v>
      </c>
      <c r="I277" t="str">
        <f t="shared" si="4"/>
        <v>B06 - Realizácia opatrení na podporu druhov v urbanizovanom aj. antropogénne ovplyvnenom prostredí</v>
      </c>
    </row>
    <row r="278" spans="2:9" x14ac:dyDescent="0.25">
      <c r="B278" s="20" t="s">
        <v>138</v>
      </c>
      <c r="C278" s="21" t="s">
        <v>145</v>
      </c>
      <c r="D278" s="20" t="s">
        <v>593</v>
      </c>
      <c r="E278" s="20" t="s">
        <v>443</v>
      </c>
      <c r="F278" s="20" t="s">
        <v>56</v>
      </c>
      <c r="H278" t="s">
        <v>630</v>
      </c>
      <c r="I278" t="str">
        <f t="shared" si="4"/>
        <v>B07 - Vytvorenie pracovného/expertného tímu v oblasti zlepšenia stavu druhov a biotopov</v>
      </c>
    </row>
    <row r="279" spans="2:9" x14ac:dyDescent="0.25">
      <c r="B279" s="20" t="s">
        <v>138</v>
      </c>
      <c r="C279" s="21" t="s">
        <v>145</v>
      </c>
      <c r="D279" s="20" t="s">
        <v>593</v>
      </c>
      <c r="E279" s="20" t="s">
        <v>331</v>
      </c>
      <c r="F279" s="20" t="s">
        <v>56</v>
      </c>
      <c r="H279" t="s">
        <v>631</v>
      </c>
      <c r="I279" t="str">
        <f t="shared" si="4"/>
        <v>B08 - Stretnutie pracovného/expertného  tímu</v>
      </c>
    </row>
    <row r="280" spans="2:9" x14ac:dyDescent="0.25">
      <c r="B280" s="20" t="s">
        <v>138</v>
      </c>
      <c r="C280" s="21" t="s">
        <v>145</v>
      </c>
      <c r="D280" s="20" t="s">
        <v>593</v>
      </c>
      <c r="E280" s="20" t="s">
        <v>444</v>
      </c>
      <c r="F280" s="20" t="s">
        <v>56</v>
      </c>
      <c r="H280" t="s">
        <v>632</v>
      </c>
      <c r="I280" t="str">
        <f t="shared" si="4"/>
        <v>B09 - Zber informácií a dát</v>
      </c>
    </row>
    <row r="281" spans="2:9" x14ac:dyDescent="0.25">
      <c r="B281" s="20" t="s">
        <v>138</v>
      </c>
      <c r="C281" s="21" t="s">
        <v>145</v>
      </c>
      <c r="D281" s="20" t="s">
        <v>593</v>
      </c>
      <c r="E281" s="20" t="s">
        <v>445</v>
      </c>
      <c r="F281" s="20" t="s">
        <v>56</v>
      </c>
      <c r="H281" t="s">
        <v>633</v>
      </c>
      <c r="I281" t="str">
        <f t="shared" si="4"/>
        <v>B10 - Hodnotenie rizík</v>
      </c>
    </row>
    <row r="282" spans="2:9" x14ac:dyDescent="0.25">
      <c r="B282" s="20" t="s">
        <v>138</v>
      </c>
      <c r="C282" s="21" t="s">
        <v>145</v>
      </c>
      <c r="D282" s="20" t="s">
        <v>593</v>
      </c>
      <c r="E282" s="20" t="s">
        <v>432</v>
      </c>
      <c r="F282" s="20" t="s">
        <v>56</v>
      </c>
      <c r="H282" t="s">
        <v>634</v>
      </c>
      <c r="I282" t="str">
        <f t="shared" si="4"/>
        <v>B11 - Vyznačenie lokalít v terénu</v>
      </c>
    </row>
    <row r="283" spans="2:9" x14ac:dyDescent="0.25">
      <c r="B283" s="20" t="s">
        <v>138</v>
      </c>
      <c r="C283" s="21" t="s">
        <v>145</v>
      </c>
      <c r="D283" s="20" t="s">
        <v>593</v>
      </c>
      <c r="E283" s="20" t="s">
        <v>446</v>
      </c>
      <c r="F283" s="20" t="s">
        <v>56</v>
      </c>
      <c r="H283" t="s">
        <v>635</v>
      </c>
      <c r="I283" t="str">
        <f t="shared" si="4"/>
        <v>B12 - Hodnotenie efektivity opatrenia</v>
      </c>
    </row>
    <row r="284" spans="2:9" x14ac:dyDescent="0.25">
      <c r="B284" s="20" t="s">
        <v>138</v>
      </c>
      <c r="C284" s="21" t="s">
        <v>145</v>
      </c>
      <c r="D284" s="20" t="s">
        <v>593</v>
      </c>
      <c r="E284" s="20" t="s">
        <v>433</v>
      </c>
      <c r="F284" s="20" t="s">
        <v>56</v>
      </c>
      <c r="H284" t="s">
        <v>636</v>
      </c>
      <c r="I284" t="str">
        <f t="shared" si="4"/>
        <v>B13 - Realizácia spoločnej konferencie</v>
      </c>
    </row>
    <row r="285" spans="2:9" x14ac:dyDescent="0.25">
      <c r="B285" s="20" t="s">
        <v>138</v>
      </c>
      <c r="C285" s="21" t="s">
        <v>145</v>
      </c>
      <c r="D285" s="20" t="s">
        <v>593</v>
      </c>
      <c r="E285" s="20" t="s">
        <v>434</v>
      </c>
      <c r="F285" s="20" t="s">
        <v>56</v>
      </c>
      <c r="H285" t="s">
        <v>637</v>
      </c>
      <c r="I285" t="str">
        <f t="shared" si="4"/>
        <v>B14 - Verejná diskusia</v>
      </c>
    </row>
    <row r="286" spans="2:9" x14ac:dyDescent="0.25">
      <c r="B286" s="20" t="s">
        <v>138</v>
      </c>
      <c r="C286" s="21" t="s">
        <v>145</v>
      </c>
      <c r="D286" s="20" t="s">
        <v>593</v>
      </c>
      <c r="E286" s="20" t="s">
        <v>435</v>
      </c>
      <c r="F286" s="20" t="s">
        <v>56</v>
      </c>
      <c r="H286" t="s">
        <v>638</v>
      </c>
      <c r="I286" t="str">
        <f t="shared" si="4"/>
        <v>B15 - Vydanie publikačných výstupov</v>
      </c>
    </row>
    <row r="287" spans="2:9" x14ac:dyDescent="0.25">
      <c r="B287" s="20" t="s">
        <v>138</v>
      </c>
      <c r="C287" s="21" t="s">
        <v>145</v>
      </c>
      <c r="D287" s="20" t="s">
        <v>593</v>
      </c>
      <c r="E287" s="20" t="s">
        <v>300</v>
      </c>
      <c r="F287" s="20" t="s">
        <v>56</v>
      </c>
      <c r="H287" t="s">
        <v>639</v>
      </c>
      <c r="I287" t="str">
        <f t="shared" si="4"/>
        <v>B16 - Prezentačné a propagačné aktivity vo vzťahu k realizovanému projektu</v>
      </c>
    </row>
    <row r="288" spans="2:9" x14ac:dyDescent="0.25">
      <c r="B288" s="20" t="s">
        <v>138</v>
      </c>
      <c r="C288" s="21" t="s">
        <v>145</v>
      </c>
      <c r="D288" s="20" t="s">
        <v>594</v>
      </c>
      <c r="E288" s="20" t="s">
        <v>447</v>
      </c>
      <c r="F288" s="20" t="s">
        <v>436</v>
      </c>
      <c r="H288" t="s">
        <v>642</v>
      </c>
      <c r="I288" t="str">
        <f t="shared" si="4"/>
        <v>C01 - Mapovaní a monitoring  a príprava metodík a koncepčných dokumentov pre obmedzovanie inváznych druhov</v>
      </c>
    </row>
    <row r="289" spans="2:9" x14ac:dyDescent="0.25">
      <c r="B289" s="20" t="s">
        <v>138</v>
      </c>
      <c r="C289" s="21" t="s">
        <v>145</v>
      </c>
      <c r="D289" s="20" t="s">
        <v>594</v>
      </c>
      <c r="E289" s="20" t="s">
        <v>448</v>
      </c>
      <c r="F289" s="20" t="s">
        <v>436</v>
      </c>
      <c r="H289" t="s">
        <v>643</v>
      </c>
      <c r="I289" t="str">
        <f t="shared" si="4"/>
        <v>C02 - Realizácia opatrení k uchovaní a zvyšovaní početnosti druhov, realizovaná predovšetkým prostredníctvom záchrany druhov a ekosystémov a vytváraní vhodných podmienok pro ich ďalší existenciu</v>
      </c>
    </row>
    <row r="290" spans="2:9" x14ac:dyDescent="0.25">
      <c r="B290" s="20" t="s">
        <v>138</v>
      </c>
      <c r="C290" s="21" t="s">
        <v>145</v>
      </c>
      <c r="D290" s="20" t="s">
        <v>594</v>
      </c>
      <c r="E290" s="20" t="s">
        <v>449</v>
      </c>
      <c r="F290" s="20" t="s">
        <v>436</v>
      </c>
      <c r="H290" t="s">
        <v>644</v>
      </c>
      <c r="I290" t="str">
        <f t="shared" si="4"/>
        <v>C03 - Realizácia opatrení k minimalizácii a predchádzanie škodám spôsobeným silne a kriticky ohrozenými obzvlášť chránenými druhy živočíchov na komunikáciách, vodohospodárskych objektoch, pôdohospodárskych a lesných kultúrach, chovoch rýb a včiel</v>
      </c>
    </row>
    <row r="291" spans="2:9" x14ac:dyDescent="0.25">
      <c r="B291" s="20" t="s">
        <v>138</v>
      </c>
      <c r="C291" s="21" t="s">
        <v>145</v>
      </c>
      <c r="D291" s="20" t="s">
        <v>594</v>
      </c>
      <c r="E291" s="20" t="s">
        <v>450</v>
      </c>
      <c r="F291" s="20" t="s">
        <v>436</v>
      </c>
      <c r="H291" t="s">
        <v>645</v>
      </c>
      <c r="I291" t="str">
        <f t="shared" si="4"/>
        <v>C04 - Realizácia špeciálnej starostlivosti zameraná na podporu biodiverzity v chránených územiach, podporu cieľových stanovíšť a druhov</v>
      </c>
    </row>
    <row r="292" spans="2:9" x14ac:dyDescent="0.25">
      <c r="B292" s="20" t="s">
        <v>138</v>
      </c>
      <c r="C292" s="21" t="s">
        <v>145</v>
      </c>
      <c r="D292" s="20" t="s">
        <v>594</v>
      </c>
      <c r="E292" s="20" t="s">
        <v>451</v>
      </c>
      <c r="F292" s="20" t="s">
        <v>436</v>
      </c>
      <c r="H292" t="s">
        <v>646</v>
      </c>
      <c r="I292" t="str">
        <f t="shared" si="4"/>
        <v>C05 - Investície do zvyšovaní adaptívnych schopností ekosystémov a druhov na rastúcej fragmentácii krajiny, ďalší antropogénne vplyvy a na záťažové faktory životného prostredia</v>
      </c>
    </row>
    <row r="293" spans="2:9" x14ac:dyDescent="0.25">
      <c r="B293" s="20" t="s">
        <v>138</v>
      </c>
      <c r="C293" s="21" t="s">
        <v>145</v>
      </c>
      <c r="D293" s="20" t="s">
        <v>594</v>
      </c>
      <c r="E293" s="20" t="s">
        <v>452</v>
      </c>
      <c r="F293" s="20" t="s">
        <v>436</v>
      </c>
      <c r="H293" t="s">
        <v>647</v>
      </c>
      <c r="I293" t="str">
        <f t="shared" si="4"/>
        <v>C06 - Budovanie/ obnova prvkov pre interpretáciu chránených území (informační panely, náučné chodníky, návštevnícka strediska apod.),</v>
      </c>
    </row>
    <row r="294" spans="2:9" x14ac:dyDescent="0.25">
      <c r="B294" s="20" t="s">
        <v>138</v>
      </c>
      <c r="C294" s="21" t="s">
        <v>145</v>
      </c>
      <c r="D294" s="20" t="s">
        <v>594</v>
      </c>
      <c r="E294" s="20" t="s">
        <v>453</v>
      </c>
      <c r="F294" s="20" t="s">
        <v>436</v>
      </c>
      <c r="H294" t="s">
        <v>714</v>
      </c>
      <c r="I294" t="str">
        <f t="shared" si="4"/>
        <v>C07 - Realizácia opatrení na predchádzanie zavlečeniu, regulácii a likvidácii populácií inváznych druhov rastlín a živočíchov</v>
      </c>
    </row>
    <row r="295" spans="2:9" x14ac:dyDescent="0.25">
      <c r="B295" s="20" t="s">
        <v>138</v>
      </c>
      <c r="C295" s="21" t="s">
        <v>145</v>
      </c>
      <c r="D295" s="20" t="s">
        <v>594</v>
      </c>
      <c r="E295" s="20" t="s">
        <v>454</v>
      </c>
      <c r="F295" s="20" t="s">
        <v>436</v>
      </c>
      <c r="H295" t="s">
        <v>715</v>
      </c>
      <c r="I295" t="str">
        <f t="shared" si="4"/>
        <v>C08 - Realizácia opatrení navrhnutých v rámci schválených komplexných pozemkových úprav zameraných na výsadby zelene v krajine a ochranu pôdy.</v>
      </c>
    </row>
    <row r="296" spans="2:9" x14ac:dyDescent="0.25">
      <c r="B296" s="20" t="s">
        <v>138</v>
      </c>
      <c r="C296" s="21" t="s">
        <v>145</v>
      </c>
      <c r="D296" s="20" t="s">
        <v>594</v>
      </c>
      <c r="E296" s="20" t="s">
        <v>455</v>
      </c>
      <c r="F296" s="20" t="s">
        <v>436</v>
      </c>
      <c r="H296" t="s">
        <v>716</v>
      </c>
      <c r="I296" t="str">
        <f t="shared" si="4"/>
        <v>C09 - Tvorba informačných a technických nástrojov k ochrane druhov a stanovíšť</v>
      </c>
    </row>
    <row r="297" spans="2:9" x14ac:dyDescent="0.25">
      <c r="B297" s="20" t="s">
        <v>138</v>
      </c>
      <c r="C297" s="21" t="s">
        <v>145</v>
      </c>
      <c r="D297" s="20" t="s">
        <v>594</v>
      </c>
      <c r="E297" s="20" t="s">
        <v>456</v>
      </c>
      <c r="F297" s="20" t="s">
        <v>56</v>
      </c>
      <c r="H297" t="s">
        <v>717</v>
      </c>
      <c r="I297" t="str">
        <f t="shared" si="4"/>
        <v xml:space="preserve">C10 - Stretnutie projektového tímu </v>
      </c>
    </row>
    <row r="298" spans="2:9" x14ac:dyDescent="0.25">
      <c r="B298" s="20" t="s">
        <v>138</v>
      </c>
      <c r="C298" s="21" t="s">
        <v>145</v>
      </c>
      <c r="D298" s="20" t="s">
        <v>594</v>
      </c>
      <c r="E298" s="20" t="s">
        <v>428</v>
      </c>
      <c r="F298" s="20" t="s">
        <v>56</v>
      </c>
      <c r="H298" t="s">
        <v>718</v>
      </c>
      <c r="I298" t="str">
        <f t="shared" si="4"/>
        <v>C11 - Vytvorenie pracovného/expertného tímu v oblasti starostlivosti o cezhraničné prírodne územia</v>
      </c>
    </row>
    <row r="299" spans="2:9" x14ac:dyDescent="0.25">
      <c r="B299" s="20" t="s">
        <v>138</v>
      </c>
      <c r="C299" s="21" t="s">
        <v>145</v>
      </c>
      <c r="D299" s="20" t="s">
        <v>594</v>
      </c>
      <c r="E299" s="20" t="s">
        <v>331</v>
      </c>
      <c r="F299" s="20" t="s">
        <v>56</v>
      </c>
      <c r="H299" t="s">
        <v>719</v>
      </c>
      <c r="I299" t="str">
        <f t="shared" si="4"/>
        <v>C12 - Stretnutie pracovného/expertného  tímu</v>
      </c>
    </row>
    <row r="300" spans="2:9" x14ac:dyDescent="0.25">
      <c r="B300" s="20" t="s">
        <v>138</v>
      </c>
      <c r="C300" s="21" t="s">
        <v>145</v>
      </c>
      <c r="D300" s="20" t="s">
        <v>594</v>
      </c>
      <c r="E300" s="20" t="s">
        <v>430</v>
      </c>
      <c r="F300" s="20" t="s">
        <v>56</v>
      </c>
      <c r="H300" t="s">
        <v>720</v>
      </c>
      <c r="I300" t="str">
        <f t="shared" si="4"/>
        <v>C13 - Realizácia okrúhleho stolu</v>
      </c>
    </row>
    <row r="301" spans="2:9" x14ac:dyDescent="0.25">
      <c r="B301" s="20" t="s">
        <v>138</v>
      </c>
      <c r="C301" s="21" t="s">
        <v>145</v>
      </c>
      <c r="D301" s="20" t="s">
        <v>594</v>
      </c>
      <c r="E301" s="20" t="s">
        <v>457</v>
      </c>
      <c r="F301" s="20" t="s">
        <v>56</v>
      </c>
      <c r="H301" t="s">
        <v>723</v>
      </c>
      <c r="I301" t="str">
        <f t="shared" si="4"/>
        <v>C14 - Vzdelávacie semináre pre verejnosť</v>
      </c>
    </row>
    <row r="302" spans="2:9" x14ac:dyDescent="0.25">
      <c r="B302" s="20" t="s">
        <v>138</v>
      </c>
      <c r="C302" s="21" t="s">
        <v>145</v>
      </c>
      <c r="D302" s="20" t="s">
        <v>594</v>
      </c>
      <c r="E302" s="20" t="s">
        <v>458</v>
      </c>
      <c r="F302" s="20" t="s">
        <v>56</v>
      </c>
      <c r="H302" t="s">
        <v>724</v>
      </c>
      <c r="I302" t="str">
        <f t="shared" si="4"/>
        <v>C15 - Realizácia aktivít verejnej osvety</v>
      </c>
    </row>
    <row r="303" spans="2:9" x14ac:dyDescent="0.25">
      <c r="B303" s="20" t="s">
        <v>138</v>
      </c>
      <c r="C303" s="21" t="s">
        <v>145</v>
      </c>
      <c r="D303" s="20" t="s">
        <v>594</v>
      </c>
      <c r="E303" s="20" t="s">
        <v>446</v>
      </c>
      <c r="F303" s="20" t="s">
        <v>56</v>
      </c>
      <c r="H303" t="s">
        <v>725</v>
      </c>
      <c r="I303" t="str">
        <f t="shared" si="4"/>
        <v>C16 - Hodnotenie efektivity opatrenia</v>
      </c>
    </row>
    <row r="304" spans="2:9" x14ac:dyDescent="0.25">
      <c r="B304" s="20" t="s">
        <v>138</v>
      </c>
      <c r="C304" s="21" t="s">
        <v>145</v>
      </c>
      <c r="D304" s="20" t="s">
        <v>594</v>
      </c>
      <c r="E304" s="20" t="s">
        <v>433</v>
      </c>
      <c r="F304" s="20" t="s">
        <v>56</v>
      </c>
      <c r="H304" t="s">
        <v>726</v>
      </c>
      <c r="I304" t="str">
        <f t="shared" si="4"/>
        <v>C17 - Realizácia spoločnej konferencie</v>
      </c>
    </row>
    <row r="305" spans="2:9" x14ac:dyDescent="0.25">
      <c r="B305" s="20" t="s">
        <v>138</v>
      </c>
      <c r="C305" s="21" t="s">
        <v>145</v>
      </c>
      <c r="D305" s="20" t="s">
        <v>594</v>
      </c>
      <c r="E305" s="20" t="s">
        <v>434</v>
      </c>
      <c r="F305" s="20" t="s">
        <v>56</v>
      </c>
      <c r="H305" t="s">
        <v>727</v>
      </c>
      <c r="I305" t="str">
        <f t="shared" si="4"/>
        <v>C18 - Verejná diskusia</v>
      </c>
    </row>
    <row r="306" spans="2:9" x14ac:dyDescent="0.25">
      <c r="B306" s="20" t="s">
        <v>138</v>
      </c>
      <c r="C306" s="21" t="s">
        <v>145</v>
      </c>
      <c r="D306" s="20" t="s">
        <v>594</v>
      </c>
      <c r="E306" s="20" t="s">
        <v>435</v>
      </c>
      <c r="F306" s="20" t="s">
        <v>56</v>
      </c>
      <c r="H306" t="s">
        <v>728</v>
      </c>
      <c r="I306" t="str">
        <f t="shared" si="4"/>
        <v>C19 - Vydanie publikačných výstupov</v>
      </c>
    </row>
    <row r="307" spans="2:9" x14ac:dyDescent="0.25">
      <c r="B307" s="20" t="s">
        <v>138</v>
      </c>
      <c r="C307" s="21" t="s">
        <v>145</v>
      </c>
      <c r="D307" s="20" t="s">
        <v>594</v>
      </c>
      <c r="E307" s="20" t="s">
        <v>300</v>
      </c>
      <c r="F307" s="20" t="s">
        <v>56</v>
      </c>
      <c r="H307" t="s">
        <v>729</v>
      </c>
      <c r="I307" t="str">
        <f t="shared" si="4"/>
        <v>C20 - Prezentačné a propagačné aktivity vo vzťahu k realizovanému projektu</v>
      </c>
    </row>
    <row r="308" spans="2:9" x14ac:dyDescent="0.25">
      <c r="B308" s="20" t="s">
        <v>138</v>
      </c>
      <c r="C308" s="21" t="s">
        <v>145</v>
      </c>
      <c r="D308" s="20" t="s">
        <v>595</v>
      </c>
      <c r="E308" s="20" t="s">
        <v>459</v>
      </c>
      <c r="F308" s="20" t="s">
        <v>436</v>
      </c>
      <c r="H308" t="s">
        <v>648</v>
      </c>
      <c r="I308" t="str">
        <f t="shared" si="4"/>
        <v>D01 - Spracovanie plánov/projektov budovanie ekostabilizačných prvkov v cezhraničnom území</v>
      </c>
    </row>
    <row r="309" spans="2:9" x14ac:dyDescent="0.25">
      <c r="B309" s="20" t="s">
        <v>138</v>
      </c>
      <c r="C309" s="21" t="s">
        <v>145</v>
      </c>
      <c r="D309" s="20" t="s">
        <v>595</v>
      </c>
      <c r="E309" s="20" t="s">
        <v>460</v>
      </c>
      <c r="F309" s="20" t="s">
        <v>468</v>
      </c>
      <c r="H309" t="s">
        <v>649</v>
      </c>
      <c r="I309" t="str">
        <f t="shared" si="4"/>
        <v>D02 - Budovanie ekostabilizačných prvkov v krajine</v>
      </c>
    </row>
    <row r="310" spans="2:9" x14ac:dyDescent="0.25">
      <c r="B310" s="20" t="s">
        <v>138</v>
      </c>
      <c r="C310" s="21" t="s">
        <v>145</v>
      </c>
      <c r="D310" s="20" t="s">
        <v>595</v>
      </c>
      <c r="E310" s="20" t="s">
        <v>461</v>
      </c>
      <c r="F310" s="20" t="s">
        <v>468</v>
      </c>
      <c r="H310" t="s">
        <v>650</v>
      </c>
      <c r="I310" t="str">
        <f t="shared" si="4"/>
        <v>D03 - Investície do obnovy častí prírodných stanovíšť za účelom rozšírení veľkosti chránenej oblasti, zväčšenie oblasti k hľadaní potravy, rozmnožovaní a odpočinku týchto druhov a za účelom uľahčenia ich migrovaní/rozšírení</v>
      </c>
    </row>
    <row r="311" spans="2:9" x14ac:dyDescent="0.25">
      <c r="B311" s="20" t="s">
        <v>138</v>
      </c>
      <c r="C311" s="21" t="s">
        <v>145</v>
      </c>
      <c r="D311" s="20" t="s">
        <v>595</v>
      </c>
      <c r="E311" s="20" t="s">
        <v>462</v>
      </c>
      <c r="F311" s="20" t="s">
        <v>468</v>
      </c>
      <c r="H311" t="s">
        <v>651</v>
      </c>
      <c r="I311" t="str">
        <f t="shared" si="4"/>
        <v>D04 - Investície do krajinných prvkov prispievajúcich k prispôsobení sa zmenám klímy lebo ich zmiernení v cezhraničnom regióne</v>
      </c>
    </row>
    <row r="312" spans="2:9" x14ac:dyDescent="0.25">
      <c r="B312" s="20" t="s">
        <v>138</v>
      </c>
      <c r="C312" s="21" t="s">
        <v>145</v>
      </c>
      <c r="D312" s="20" t="s">
        <v>595</v>
      </c>
      <c r="E312" s="20" t="s">
        <v>463</v>
      </c>
      <c r="F312" s="20" t="s">
        <v>468</v>
      </c>
      <c r="H312" t="s">
        <v>652</v>
      </c>
      <c r="I312" t="str">
        <f t="shared" si="4"/>
        <v>D05 - Investície do umelých prvkov zelenej infraštruktúry (ekodukty, ekomosty) v cezhraničnom  regióne</v>
      </c>
    </row>
    <row r="313" spans="2:9" x14ac:dyDescent="0.25">
      <c r="B313" s="20" t="s">
        <v>138</v>
      </c>
      <c r="C313" s="21" t="s">
        <v>145</v>
      </c>
      <c r="D313" s="20" t="s">
        <v>595</v>
      </c>
      <c r="E313" s="20" t="s">
        <v>464</v>
      </c>
      <c r="F313" s="20" t="s">
        <v>469</v>
      </c>
      <c r="H313" t="s">
        <v>653</v>
      </c>
      <c r="I313" t="str">
        <f t="shared" si="4"/>
        <v>D06 - Investície do multifunkčných oblastí s cieľom využívania pôdy</v>
      </c>
    </row>
    <row r="314" spans="2:9" x14ac:dyDescent="0.25">
      <c r="B314" s="20" t="s">
        <v>138</v>
      </c>
      <c r="C314" s="21" t="s">
        <v>145</v>
      </c>
      <c r="D314" s="20" t="s">
        <v>595</v>
      </c>
      <c r="E314" s="20" t="s">
        <v>456</v>
      </c>
      <c r="F314" s="20" t="s">
        <v>56</v>
      </c>
      <c r="H314" t="s">
        <v>654</v>
      </c>
      <c r="I314" t="str">
        <f t="shared" si="4"/>
        <v xml:space="preserve">D07 - Stretnutie projektového tímu </v>
      </c>
    </row>
    <row r="315" spans="2:9" x14ac:dyDescent="0.25">
      <c r="B315" s="20" t="s">
        <v>138</v>
      </c>
      <c r="C315" s="21" t="s">
        <v>145</v>
      </c>
      <c r="D315" s="20" t="s">
        <v>595</v>
      </c>
      <c r="E315" s="20" t="s">
        <v>465</v>
      </c>
      <c r="F315" s="20" t="s">
        <v>56</v>
      </c>
      <c r="H315" t="s">
        <v>655</v>
      </c>
      <c r="I315" t="str">
        <f t="shared" si="4"/>
        <v>D08 - Vytvorenie pracovného/expertného tímu v oblasti budovania ekostabilizačných prvkov v krajine a zelenej infraštruktúry</v>
      </c>
    </row>
    <row r="316" spans="2:9" x14ac:dyDescent="0.25">
      <c r="B316" s="20" t="s">
        <v>138</v>
      </c>
      <c r="C316" s="21" t="s">
        <v>145</v>
      </c>
      <c r="D316" s="20" t="s">
        <v>595</v>
      </c>
      <c r="E316" s="20" t="s">
        <v>331</v>
      </c>
      <c r="F316" s="20" t="s">
        <v>56</v>
      </c>
      <c r="H316" t="s">
        <v>656</v>
      </c>
      <c r="I316" t="str">
        <f t="shared" si="4"/>
        <v>D09 - Stretnutie pracovného/expertného  tímu</v>
      </c>
    </row>
    <row r="317" spans="2:9" x14ac:dyDescent="0.25">
      <c r="B317" s="20" t="s">
        <v>138</v>
      </c>
      <c r="C317" s="21" t="s">
        <v>145</v>
      </c>
      <c r="D317" s="20" t="s">
        <v>595</v>
      </c>
      <c r="E317" s="20" t="s">
        <v>466</v>
      </c>
      <c r="F317" s="20" t="s">
        <v>56</v>
      </c>
      <c r="H317" t="s">
        <v>657</v>
      </c>
      <c r="I317" t="str">
        <f t="shared" si="4"/>
        <v>D10 - Nákup pozemkov</v>
      </c>
    </row>
    <row r="318" spans="2:9" x14ac:dyDescent="0.25">
      <c r="B318" s="20" t="s">
        <v>138</v>
      </c>
      <c r="C318" s="21" t="s">
        <v>145</v>
      </c>
      <c r="D318" s="20" t="s">
        <v>595</v>
      </c>
      <c r="E318" s="20" t="s">
        <v>467</v>
      </c>
      <c r="F318" s="20" t="s">
        <v>56</v>
      </c>
      <c r="H318" t="s">
        <v>658</v>
      </c>
      <c r="I318" t="str">
        <f t="shared" si="4"/>
        <v>D11 - Projektová/stavebná dokumentácia</v>
      </c>
    </row>
    <row r="319" spans="2:9" x14ac:dyDescent="0.25">
      <c r="B319" s="20" t="s">
        <v>138</v>
      </c>
      <c r="C319" s="21" t="s">
        <v>145</v>
      </c>
      <c r="D319" s="20" t="s">
        <v>595</v>
      </c>
      <c r="E319" s="20" t="s">
        <v>300</v>
      </c>
      <c r="F319" s="20" t="s">
        <v>56</v>
      </c>
      <c r="H319" t="s">
        <v>659</v>
      </c>
      <c r="I319" t="str">
        <f t="shared" si="4"/>
        <v>D12 - Prezentačné a propagačné aktivity vo vzťahu k realizovanému projektu</v>
      </c>
    </row>
    <row r="320" spans="2:9" x14ac:dyDescent="0.25">
      <c r="B320" s="20" t="s">
        <v>138</v>
      </c>
      <c r="C320" s="21" t="s">
        <v>145</v>
      </c>
      <c r="D320" s="20" t="s">
        <v>596</v>
      </c>
      <c r="E320" s="20" t="s">
        <v>263</v>
      </c>
      <c r="F320" s="20" t="s">
        <v>436</v>
      </c>
      <c r="H320" t="s">
        <v>668</v>
      </c>
      <c r="I320" t="str">
        <f t="shared" si="4"/>
        <v>E01 - Tvorba kanálu/mechanizmu výmeny a zdieľania informácií a dát</v>
      </c>
    </row>
    <row r="321" spans="2:9" x14ac:dyDescent="0.25">
      <c r="B321" s="20" t="s">
        <v>138</v>
      </c>
      <c r="C321" s="21" t="s">
        <v>145</v>
      </c>
      <c r="D321" s="20" t="s">
        <v>596</v>
      </c>
      <c r="E321" s="20" t="s">
        <v>353</v>
      </c>
      <c r="F321" s="20" t="s">
        <v>436</v>
      </c>
      <c r="H321" t="s">
        <v>669</v>
      </c>
      <c r="I321" t="str">
        <f t="shared" si="4"/>
        <v>E02 - Vytvorenie/ zdieľanie spoločných metodík a hodnotenia</v>
      </c>
    </row>
    <row r="322" spans="2:9" x14ac:dyDescent="0.25">
      <c r="B322" s="20" t="s">
        <v>138</v>
      </c>
      <c r="C322" s="21" t="s">
        <v>145</v>
      </c>
      <c r="D322" s="20" t="s">
        <v>596</v>
      </c>
      <c r="E322" s="20" t="s">
        <v>362</v>
      </c>
      <c r="F322" s="20" t="s">
        <v>436</v>
      </c>
      <c r="H322" t="s">
        <v>670</v>
      </c>
      <c r="I322" t="str">
        <f t="shared" si="4"/>
        <v>E03 - Vytvorenie/ zdieľanie spoločných databází</v>
      </c>
    </row>
    <row r="323" spans="2:9" x14ac:dyDescent="0.25">
      <c r="B323" s="20" t="s">
        <v>138</v>
      </c>
      <c r="C323" s="21" t="s">
        <v>145</v>
      </c>
      <c r="D323" s="20" t="s">
        <v>596</v>
      </c>
      <c r="E323" s="20" t="s">
        <v>470</v>
      </c>
      <c r="F323" s="20" t="s">
        <v>436</v>
      </c>
      <c r="H323" t="s">
        <v>671</v>
      </c>
      <c r="I323" t="str">
        <f t="shared" si="4"/>
        <v>E04 - Vytvorenie spoločného riadiaceho/ manažérskeho systému</v>
      </c>
    </row>
    <row r="324" spans="2:9" x14ac:dyDescent="0.25">
      <c r="B324" s="20" t="s">
        <v>138</v>
      </c>
      <c r="C324" s="21" t="s">
        <v>145</v>
      </c>
      <c r="D324" s="20" t="s">
        <v>596</v>
      </c>
      <c r="E324" s="20" t="s">
        <v>471</v>
      </c>
      <c r="F324" s="20" t="s">
        <v>436</v>
      </c>
      <c r="H324" t="s">
        <v>672</v>
      </c>
      <c r="I324" t="str">
        <f t="shared" ref="I324:I387" si="5">CONCATENATE(H324," - ",E324)</f>
        <v>E05 - Spracovanie cezhraničných plánov riadenia/manažmentu prírodne hodnotných území ich vybraných častí a okolitého územia (vrátane chránených území)</v>
      </c>
    </row>
    <row r="325" spans="2:9" x14ac:dyDescent="0.25">
      <c r="B325" s="20" t="s">
        <v>138</v>
      </c>
      <c r="C325" s="21" t="s">
        <v>145</v>
      </c>
      <c r="D325" s="20" t="s">
        <v>596</v>
      </c>
      <c r="E325" s="20" t="s">
        <v>472</v>
      </c>
      <c r="F325" s="20" t="s">
        <v>436</v>
      </c>
      <c r="H325" t="s">
        <v>673</v>
      </c>
      <c r="I325" t="str">
        <f t="shared" si="5"/>
        <v>E06 - Spracovanie plánov lebo zásad starostlivosti o cezhraničné prírodne hodnotné územia</v>
      </c>
    </row>
    <row r="326" spans="2:9" x14ac:dyDescent="0.25">
      <c r="B326" s="20" t="s">
        <v>138</v>
      </c>
      <c r="C326" s="21" t="s">
        <v>145</v>
      </c>
      <c r="D326" s="20" t="s">
        <v>596</v>
      </c>
      <c r="E326" s="20" t="s">
        <v>473</v>
      </c>
      <c r="F326" s="20" t="s">
        <v>436</v>
      </c>
      <c r="H326" t="s">
        <v>674</v>
      </c>
      <c r="I326" t="str">
        <f t="shared" si="5"/>
        <v>E07 - Spracovanie súborov doporučených opatrení/záchranných programov v starostlivosti o cezhraničné prírodne hodnotné územia</v>
      </c>
    </row>
    <row r="327" spans="2:9" x14ac:dyDescent="0.25">
      <c r="B327" s="20" t="s">
        <v>138</v>
      </c>
      <c r="C327" s="21" t="s">
        <v>145</v>
      </c>
      <c r="D327" s="20" t="s">
        <v>596</v>
      </c>
      <c r="E327" s="20" t="s">
        <v>474</v>
      </c>
      <c r="F327" s="20" t="s">
        <v>436</v>
      </c>
      <c r="H327" t="s">
        <v>675</v>
      </c>
      <c r="I327" t="str">
        <f t="shared" si="5"/>
        <v>E08 - Realizácia spoločných cezhraničných plánov riadenia/manažmentu prírodne hodnotných území ich vybraných častí a okolitého územia (vrátane chránených území)</v>
      </c>
    </row>
    <row r="328" spans="2:9" x14ac:dyDescent="0.25">
      <c r="B328" s="20" t="s">
        <v>138</v>
      </c>
      <c r="C328" s="21" t="s">
        <v>145</v>
      </c>
      <c r="D328" s="20" t="s">
        <v>596</v>
      </c>
      <c r="E328" s="20" t="s">
        <v>456</v>
      </c>
      <c r="F328" s="20" t="s">
        <v>56</v>
      </c>
      <c r="H328" t="s">
        <v>676</v>
      </c>
      <c r="I328" t="str">
        <f t="shared" si="5"/>
        <v xml:space="preserve">E09 - Stretnutie projektového tímu </v>
      </c>
    </row>
    <row r="329" spans="2:9" x14ac:dyDescent="0.25">
      <c r="B329" s="20" t="s">
        <v>138</v>
      </c>
      <c r="C329" s="21" t="s">
        <v>145</v>
      </c>
      <c r="D329" s="20" t="s">
        <v>596</v>
      </c>
      <c r="E329" s="20" t="s">
        <v>475</v>
      </c>
      <c r="F329" s="20" t="s">
        <v>56</v>
      </c>
      <c r="H329" t="s">
        <v>677</v>
      </c>
      <c r="I329" t="str">
        <f t="shared" si="5"/>
        <v>E10 - Vytvorenie pracovného/expertného tímu v oblasti riadenia/managementu prírodne hodnotných území v cezhraničnom regióne</v>
      </c>
    </row>
    <row r="330" spans="2:9" x14ac:dyDescent="0.25">
      <c r="B330" s="20" t="s">
        <v>138</v>
      </c>
      <c r="C330" s="21" t="s">
        <v>145</v>
      </c>
      <c r="D330" s="20" t="s">
        <v>596</v>
      </c>
      <c r="E330" s="20" t="s">
        <v>314</v>
      </c>
      <c r="F330" s="20" t="s">
        <v>56</v>
      </c>
      <c r="H330" t="s">
        <v>678</v>
      </c>
      <c r="I330" t="str">
        <f t="shared" si="5"/>
        <v>E11 - Stretnutie pracovného/expertného tímu</v>
      </c>
    </row>
    <row r="331" spans="2:9" x14ac:dyDescent="0.25">
      <c r="B331" s="20" t="s">
        <v>138</v>
      </c>
      <c r="C331" s="21" t="s">
        <v>145</v>
      </c>
      <c r="D331" s="20" t="s">
        <v>596</v>
      </c>
      <c r="E331" s="20" t="s">
        <v>444</v>
      </c>
      <c r="F331" s="20" t="s">
        <v>56</v>
      </c>
      <c r="H331" t="s">
        <v>679</v>
      </c>
      <c r="I331" t="str">
        <f t="shared" si="5"/>
        <v>E12 - Zber informácií a dát</v>
      </c>
    </row>
    <row r="332" spans="2:9" x14ac:dyDescent="0.25">
      <c r="B332" s="20" t="s">
        <v>138</v>
      </c>
      <c r="C332" s="21" t="s">
        <v>145</v>
      </c>
      <c r="D332" s="20" t="s">
        <v>596</v>
      </c>
      <c r="E332" s="20" t="s">
        <v>445</v>
      </c>
      <c r="F332" s="20" t="s">
        <v>56</v>
      </c>
      <c r="H332" t="s">
        <v>721</v>
      </c>
      <c r="I332" t="str">
        <f t="shared" si="5"/>
        <v>E13 - Hodnotenie rizík</v>
      </c>
    </row>
    <row r="333" spans="2:9" x14ac:dyDescent="0.25">
      <c r="B333" s="20" t="s">
        <v>138</v>
      </c>
      <c r="C333" s="21" t="s">
        <v>145</v>
      </c>
      <c r="D333" s="20" t="s">
        <v>596</v>
      </c>
      <c r="E333" s="20" t="s">
        <v>432</v>
      </c>
      <c r="F333" s="20" t="s">
        <v>56</v>
      </c>
      <c r="H333" t="s">
        <v>730</v>
      </c>
      <c r="I333" t="str">
        <f t="shared" si="5"/>
        <v>E14 - Vyznačenie lokalít v terénu</v>
      </c>
    </row>
    <row r="334" spans="2:9" x14ac:dyDescent="0.25">
      <c r="B334" s="20" t="s">
        <v>138</v>
      </c>
      <c r="C334" s="21" t="s">
        <v>145</v>
      </c>
      <c r="D334" s="20" t="s">
        <v>596</v>
      </c>
      <c r="E334" s="20" t="s">
        <v>431</v>
      </c>
      <c r="F334" s="20" t="s">
        <v>56</v>
      </c>
      <c r="H334" t="s">
        <v>731</v>
      </c>
      <c r="I334" t="str">
        <f t="shared" si="5"/>
        <v>E15 - Terénny prieskum</v>
      </c>
    </row>
    <row r="335" spans="2:9" x14ac:dyDescent="0.25">
      <c r="B335" s="20" t="s">
        <v>138</v>
      </c>
      <c r="C335" s="21" t="s">
        <v>145</v>
      </c>
      <c r="D335" s="20" t="s">
        <v>596</v>
      </c>
      <c r="E335" s="20" t="s">
        <v>476</v>
      </c>
      <c r="F335" s="20" t="s">
        <v>56</v>
      </c>
      <c r="H335" t="s">
        <v>732</v>
      </c>
      <c r="I335" t="str">
        <f t="shared" si="5"/>
        <v>E16 - Poriadenie vybavení/ technológií nevyhnutného k realizácii spoločných cezhraničných plánov riadenia/manažmentu prírodne hodnotných území</v>
      </c>
    </row>
    <row r="336" spans="2:9" x14ac:dyDescent="0.25">
      <c r="B336" s="20" t="s">
        <v>138</v>
      </c>
      <c r="C336" s="21" t="s">
        <v>145</v>
      </c>
      <c r="D336" s="20" t="s">
        <v>596</v>
      </c>
      <c r="E336" s="20" t="s">
        <v>477</v>
      </c>
      <c r="F336" s="20" t="s">
        <v>56</v>
      </c>
      <c r="H336" t="s">
        <v>733</v>
      </c>
      <c r="I336" t="str">
        <f t="shared" si="5"/>
        <v>E17 - Realizácia investícií nevyhnutných pri realizácii spoločných cezhraničných plánov riadenia/manažmentu prírodne hodnotných území</v>
      </c>
    </row>
    <row r="337" spans="2:9" x14ac:dyDescent="0.25">
      <c r="B337" s="20" t="s">
        <v>138</v>
      </c>
      <c r="C337" s="21" t="s">
        <v>145</v>
      </c>
      <c r="D337" s="20" t="s">
        <v>596</v>
      </c>
      <c r="E337" s="20" t="s">
        <v>433</v>
      </c>
      <c r="F337" s="20" t="s">
        <v>56</v>
      </c>
      <c r="H337" t="s">
        <v>734</v>
      </c>
      <c r="I337" t="str">
        <f t="shared" si="5"/>
        <v>E18 - Realizácia spoločnej konferencie</v>
      </c>
    </row>
    <row r="338" spans="2:9" x14ac:dyDescent="0.25">
      <c r="B338" s="20" t="s">
        <v>138</v>
      </c>
      <c r="C338" s="21" t="s">
        <v>145</v>
      </c>
      <c r="D338" s="20" t="s">
        <v>596</v>
      </c>
      <c r="E338" s="20" t="s">
        <v>434</v>
      </c>
      <c r="F338" s="20" t="s">
        <v>56</v>
      </c>
      <c r="H338" t="s">
        <v>735</v>
      </c>
      <c r="I338" t="str">
        <f t="shared" si="5"/>
        <v>E19 - Verejná diskusia</v>
      </c>
    </row>
    <row r="339" spans="2:9" x14ac:dyDescent="0.25">
      <c r="B339" s="20" t="s">
        <v>138</v>
      </c>
      <c r="C339" s="21" t="s">
        <v>145</v>
      </c>
      <c r="D339" s="20" t="s">
        <v>596</v>
      </c>
      <c r="E339" s="20" t="s">
        <v>435</v>
      </c>
      <c r="F339" s="20" t="s">
        <v>56</v>
      </c>
      <c r="H339" t="s">
        <v>736</v>
      </c>
      <c r="I339" t="str">
        <f t="shared" si="5"/>
        <v>E20 - Vydanie publikačných výstupov</v>
      </c>
    </row>
    <row r="340" spans="2:9" x14ac:dyDescent="0.25">
      <c r="B340" s="20" t="s">
        <v>138</v>
      </c>
      <c r="C340" s="21" t="s">
        <v>145</v>
      </c>
      <c r="D340" s="20" t="s">
        <v>596</v>
      </c>
      <c r="E340" s="20" t="s">
        <v>300</v>
      </c>
      <c r="F340" s="20" t="s">
        <v>56</v>
      </c>
      <c r="H340" t="s">
        <v>737</v>
      </c>
      <c r="I340" t="str">
        <f t="shared" si="5"/>
        <v>E21 - Prezentačné a propagačné aktivity vo vzťahu k realizovanému projektu</v>
      </c>
    </row>
    <row r="341" spans="2:9" x14ac:dyDescent="0.25">
      <c r="B341" s="20" t="s">
        <v>138</v>
      </c>
      <c r="C341" s="21" t="s">
        <v>145</v>
      </c>
      <c r="D341" s="20" t="s">
        <v>597</v>
      </c>
      <c r="E341" s="20" t="s">
        <v>263</v>
      </c>
      <c r="F341" s="20" t="s">
        <v>436</v>
      </c>
      <c r="H341" t="s">
        <v>680</v>
      </c>
      <c r="I341" t="str">
        <f t="shared" si="5"/>
        <v>F01 - Tvorba kanálu/mechanizmu výmeny a zdieľania informácií a dát</v>
      </c>
    </row>
    <row r="342" spans="2:9" x14ac:dyDescent="0.25">
      <c r="B342" s="20" t="s">
        <v>138</v>
      </c>
      <c r="C342" s="21" t="s">
        <v>145</v>
      </c>
      <c r="D342" s="20" t="s">
        <v>597</v>
      </c>
      <c r="E342" s="20" t="s">
        <v>353</v>
      </c>
      <c r="F342" s="20" t="s">
        <v>436</v>
      </c>
      <c r="H342" t="s">
        <v>681</v>
      </c>
      <c r="I342" t="str">
        <f t="shared" si="5"/>
        <v>F02 - Vytvorenie/ zdieľanie spoločných metodík a hodnotenia</v>
      </c>
    </row>
    <row r="343" spans="2:9" x14ac:dyDescent="0.25">
      <c r="B343" s="20" t="s">
        <v>138</v>
      </c>
      <c r="C343" s="21" t="s">
        <v>145</v>
      </c>
      <c r="D343" s="20" t="s">
        <v>597</v>
      </c>
      <c r="E343" s="20" t="s">
        <v>354</v>
      </c>
      <c r="F343" s="20" t="s">
        <v>436</v>
      </c>
      <c r="H343" t="s">
        <v>682</v>
      </c>
      <c r="I343" t="str">
        <f t="shared" si="5"/>
        <v>F03 - Vytvorenie/ zdieľanie spoločných databáz</v>
      </c>
    </row>
    <row r="344" spans="2:9" x14ac:dyDescent="0.25">
      <c r="B344" s="20" t="s">
        <v>138</v>
      </c>
      <c r="C344" s="21" t="s">
        <v>145</v>
      </c>
      <c r="D344" s="20" t="s">
        <v>597</v>
      </c>
      <c r="E344" s="20" t="s">
        <v>478</v>
      </c>
      <c r="F344" s="20" t="s">
        <v>436</v>
      </c>
      <c r="H344" t="s">
        <v>683</v>
      </c>
      <c r="I344" t="str">
        <f t="shared" si="5"/>
        <v>F04 - Spracovanie spoločných štúdií /koncepcií/stratégií v oblasti starostlivosti a ochrany životného prostredia</v>
      </c>
    </row>
    <row r="345" spans="2:9" x14ac:dyDescent="0.25">
      <c r="B345" s="20" t="s">
        <v>138</v>
      </c>
      <c r="C345" s="21" t="s">
        <v>145</v>
      </c>
      <c r="D345" s="20" t="s">
        <v>597</v>
      </c>
      <c r="E345" s="20" t="s">
        <v>470</v>
      </c>
      <c r="F345" s="20" t="s">
        <v>56</v>
      </c>
      <c r="H345" t="s">
        <v>684</v>
      </c>
      <c r="I345" t="str">
        <f t="shared" si="5"/>
        <v>F05 - Vytvorenie spoločného riadiaceho/ manažérskeho systému</v>
      </c>
    </row>
    <row r="346" spans="2:9" x14ac:dyDescent="0.25">
      <c r="B346" s="20" t="s">
        <v>138</v>
      </c>
      <c r="C346" s="21" t="s">
        <v>145</v>
      </c>
      <c r="D346" s="20" t="s">
        <v>597</v>
      </c>
      <c r="E346" s="20" t="s">
        <v>456</v>
      </c>
      <c r="F346" s="20" t="s">
        <v>56</v>
      </c>
      <c r="H346" t="s">
        <v>685</v>
      </c>
      <c r="I346" t="str">
        <f t="shared" si="5"/>
        <v xml:space="preserve">F06 - Stretnutie projektového tímu </v>
      </c>
    </row>
    <row r="347" spans="2:9" x14ac:dyDescent="0.25">
      <c r="B347" s="20" t="s">
        <v>138</v>
      </c>
      <c r="C347" s="21" t="s">
        <v>145</v>
      </c>
      <c r="D347" s="20" t="s">
        <v>597</v>
      </c>
      <c r="E347" s="20" t="s">
        <v>479</v>
      </c>
      <c r="F347" s="20" t="s">
        <v>56</v>
      </c>
      <c r="H347" t="s">
        <v>686</v>
      </c>
      <c r="I347" t="str">
        <f t="shared" si="5"/>
        <v>F07 - Vytvorenie pracovného/expertného tímu v oblasti starostlivosti o cezhraničné prírodne významne územia</v>
      </c>
    </row>
    <row r="348" spans="2:9" x14ac:dyDescent="0.25">
      <c r="B348" s="20" t="s">
        <v>138</v>
      </c>
      <c r="C348" s="21" t="s">
        <v>145</v>
      </c>
      <c r="D348" s="20" t="s">
        <v>597</v>
      </c>
      <c r="E348" s="20" t="s">
        <v>331</v>
      </c>
      <c r="F348" s="20" t="s">
        <v>56</v>
      </c>
      <c r="H348" t="s">
        <v>687</v>
      </c>
      <c r="I348" t="str">
        <f t="shared" si="5"/>
        <v>F08 - Stretnutie pracovného/expertného  tímu</v>
      </c>
    </row>
    <row r="349" spans="2:9" x14ac:dyDescent="0.25">
      <c r="B349" s="20" t="s">
        <v>138</v>
      </c>
      <c r="C349" s="21" t="s">
        <v>145</v>
      </c>
      <c r="D349" s="20" t="s">
        <v>597</v>
      </c>
      <c r="E349" s="20" t="s">
        <v>444</v>
      </c>
      <c r="F349" s="20" t="s">
        <v>56</v>
      </c>
      <c r="H349" t="s">
        <v>688</v>
      </c>
      <c r="I349" t="str">
        <f t="shared" si="5"/>
        <v>F09 - Zber informácií a dát</v>
      </c>
    </row>
    <row r="350" spans="2:9" x14ac:dyDescent="0.25">
      <c r="B350" s="20" t="s">
        <v>138</v>
      </c>
      <c r="C350" s="21" t="s">
        <v>145</v>
      </c>
      <c r="D350" s="20" t="s">
        <v>597</v>
      </c>
      <c r="E350" s="20" t="s">
        <v>480</v>
      </c>
      <c r="F350" s="20" t="s">
        <v>56</v>
      </c>
      <c r="H350" t="s">
        <v>689</v>
      </c>
      <c r="I350" t="str">
        <f t="shared" si="5"/>
        <v>F10 - Aktivity na vytváranie väzieb a súčinnosti medzi výskumnými inštitúciami, organizáciami ochrany prírody a realizátormi ochrany prírody</v>
      </c>
    </row>
    <row r="351" spans="2:9" x14ac:dyDescent="0.25">
      <c r="B351" s="20" t="s">
        <v>138</v>
      </c>
      <c r="C351" s="21" t="s">
        <v>145</v>
      </c>
      <c r="D351" s="20" t="s">
        <v>597</v>
      </c>
      <c r="E351" s="20" t="s">
        <v>481</v>
      </c>
      <c r="F351" s="20" t="s">
        <v>56</v>
      </c>
      <c r="H351" t="s">
        <v>690</v>
      </c>
      <c r="I351" t="str">
        <f t="shared" si="5"/>
        <v>F11 - Nákup poradenských a expertných služieb v oblasti výskumu podporujúce zlepšenie cezhraničnej starostlivosti a ochrany o prírodne významné územia</v>
      </c>
    </row>
    <row r="352" spans="2:9" x14ac:dyDescent="0.25">
      <c r="B352" s="20" t="s">
        <v>138</v>
      </c>
      <c r="C352" s="21" t="s">
        <v>145</v>
      </c>
      <c r="D352" s="20" t="s">
        <v>597</v>
      </c>
      <c r="E352" s="20" t="s">
        <v>482</v>
      </c>
      <c r="F352" s="20" t="s">
        <v>56</v>
      </c>
      <c r="H352" t="s">
        <v>691</v>
      </c>
      <c r="I352" t="str">
        <f t="shared" si="5"/>
        <v>F12 - Realizácia spoločných výskumných aktivít v cezhraničnom priestore v oblasti starostlivosti a ochrany životného prostredia</v>
      </c>
    </row>
    <row r="353" spans="2:9" x14ac:dyDescent="0.25">
      <c r="B353" s="20" t="s">
        <v>138</v>
      </c>
      <c r="C353" s="21" t="s">
        <v>145</v>
      </c>
      <c r="D353" s="20" t="s">
        <v>597</v>
      </c>
      <c r="E353" s="20" t="s">
        <v>483</v>
      </c>
      <c r="F353" s="20" t="s">
        <v>56</v>
      </c>
      <c r="H353" t="s">
        <v>692</v>
      </c>
      <c r="I353" t="str">
        <f t="shared" si="5"/>
        <v>F13 - Poriadenie vybavenia nevyhnutného pre realizáciu spoločných výskumných aktivít</v>
      </c>
    </row>
    <row r="354" spans="2:9" x14ac:dyDescent="0.25">
      <c r="B354" s="20" t="s">
        <v>138</v>
      </c>
      <c r="C354" s="21" t="s">
        <v>145</v>
      </c>
      <c r="D354" s="20" t="s">
        <v>597</v>
      </c>
      <c r="E354" s="20" t="s">
        <v>484</v>
      </c>
      <c r="F354" s="20" t="s">
        <v>56</v>
      </c>
      <c r="H354" t="s">
        <v>693</v>
      </c>
      <c r="I354" t="str">
        <f t="shared" si="5"/>
        <v>F14 - Stavebné úpravy realizované v súvislosti s umiestnením a prevádzkou vybavenia/technológií pre realizáciu spoločných výskumných aktivít</v>
      </c>
    </row>
    <row r="355" spans="2:9" x14ac:dyDescent="0.25">
      <c r="B355" s="20" t="s">
        <v>138</v>
      </c>
      <c r="C355" s="21" t="s">
        <v>145</v>
      </c>
      <c r="D355" s="20" t="s">
        <v>597</v>
      </c>
      <c r="E355" s="20" t="s">
        <v>485</v>
      </c>
      <c r="F355" s="20" t="s">
        <v>56</v>
      </c>
      <c r="H355" t="s">
        <v>694</v>
      </c>
      <c r="I355" t="str">
        <f t="shared" si="5"/>
        <v>F15 - Projektová/realizačná dokumentácia</v>
      </c>
    </row>
    <row r="356" spans="2:9" x14ac:dyDescent="0.25">
      <c r="B356" s="20" t="s">
        <v>138</v>
      </c>
      <c r="C356" s="21" t="s">
        <v>145</v>
      </c>
      <c r="D356" s="20" t="s">
        <v>597</v>
      </c>
      <c r="E356" s="20" t="s">
        <v>433</v>
      </c>
      <c r="F356" s="20" t="s">
        <v>56</v>
      </c>
      <c r="H356" t="s">
        <v>695</v>
      </c>
      <c r="I356" t="str">
        <f t="shared" si="5"/>
        <v>F16 - Realizácia spoločnej konferencie</v>
      </c>
    </row>
    <row r="357" spans="2:9" x14ac:dyDescent="0.25">
      <c r="B357" s="20" t="s">
        <v>138</v>
      </c>
      <c r="C357" s="21" t="s">
        <v>145</v>
      </c>
      <c r="D357" s="20" t="s">
        <v>597</v>
      </c>
      <c r="E357" s="20" t="s">
        <v>434</v>
      </c>
      <c r="F357" s="20" t="s">
        <v>56</v>
      </c>
      <c r="H357" t="s">
        <v>696</v>
      </c>
      <c r="I357" t="str">
        <f t="shared" si="5"/>
        <v>F17 - Verejná diskusia</v>
      </c>
    </row>
    <row r="358" spans="2:9" x14ac:dyDescent="0.25">
      <c r="B358" s="20" t="s">
        <v>138</v>
      </c>
      <c r="C358" s="21" t="s">
        <v>145</v>
      </c>
      <c r="D358" s="20" t="s">
        <v>597</v>
      </c>
      <c r="E358" s="20" t="s">
        <v>435</v>
      </c>
      <c r="F358" s="20" t="s">
        <v>56</v>
      </c>
      <c r="H358" t="s">
        <v>697</v>
      </c>
      <c r="I358" t="str">
        <f t="shared" si="5"/>
        <v>F18 - Vydanie publikačných výstupov</v>
      </c>
    </row>
    <row r="359" spans="2:9" x14ac:dyDescent="0.25">
      <c r="B359" s="20" t="s">
        <v>138</v>
      </c>
      <c r="C359" s="21" t="s">
        <v>145</v>
      </c>
      <c r="D359" s="20" t="s">
        <v>597</v>
      </c>
      <c r="E359" s="20" t="s">
        <v>300</v>
      </c>
      <c r="F359" s="20" t="s">
        <v>56</v>
      </c>
      <c r="H359" t="s">
        <v>738</v>
      </c>
      <c r="I359" t="str">
        <f t="shared" si="5"/>
        <v>F19 - Prezentačné a propagačné aktivity vo vzťahu k realizovanému projektu</v>
      </c>
    </row>
    <row r="360" spans="2:9" x14ac:dyDescent="0.25">
      <c r="B360" s="20" t="s">
        <v>138</v>
      </c>
      <c r="C360" s="21" t="s">
        <v>145</v>
      </c>
      <c r="D360" s="20" t="s">
        <v>598</v>
      </c>
      <c r="E360" s="20" t="s">
        <v>263</v>
      </c>
      <c r="F360" s="20" t="s">
        <v>436</v>
      </c>
      <c r="H360" t="s">
        <v>698</v>
      </c>
      <c r="I360" t="str">
        <f t="shared" si="5"/>
        <v>G01 - Tvorba kanálu/mechanizmu výmeny a zdieľania informácií a dát</v>
      </c>
    </row>
    <row r="361" spans="2:9" x14ac:dyDescent="0.25">
      <c r="B361" s="20" t="s">
        <v>138</v>
      </c>
      <c r="C361" s="21" t="s">
        <v>145</v>
      </c>
      <c r="D361" s="20" t="s">
        <v>598</v>
      </c>
      <c r="E361" s="20" t="s">
        <v>486</v>
      </c>
      <c r="F361" s="20" t="s">
        <v>436</v>
      </c>
      <c r="H361" t="s">
        <v>699</v>
      </c>
      <c r="I361" t="str">
        <f t="shared" si="5"/>
        <v>G02 - Vytvorenie/zdieľanie spoločných metodík a hodnotenia</v>
      </c>
    </row>
    <row r="362" spans="2:9" x14ac:dyDescent="0.25">
      <c r="B362" s="20" t="s">
        <v>138</v>
      </c>
      <c r="C362" s="21" t="s">
        <v>145</v>
      </c>
      <c r="D362" s="20" t="s">
        <v>598</v>
      </c>
      <c r="E362" s="20" t="s">
        <v>487</v>
      </c>
      <c r="F362" s="20" t="s">
        <v>436</v>
      </c>
      <c r="H362" t="s">
        <v>700</v>
      </c>
      <c r="I362" t="str">
        <f t="shared" si="5"/>
        <v>G03 - Vytvorenie/zdieľanie spoločných databáz</v>
      </c>
    </row>
    <row r="363" spans="2:9" x14ac:dyDescent="0.25">
      <c r="B363" s="20" t="s">
        <v>138</v>
      </c>
      <c r="C363" s="21" t="s">
        <v>145</v>
      </c>
      <c r="D363" s="20" t="s">
        <v>598</v>
      </c>
      <c r="E363" s="20" t="s">
        <v>488</v>
      </c>
      <c r="F363" s="20" t="s">
        <v>56</v>
      </c>
      <c r="H363" t="s">
        <v>701</v>
      </c>
      <c r="I363" t="str">
        <f t="shared" si="5"/>
        <v>G04 - Vytvorenie spoločných riadiacich/manažérskych systémov</v>
      </c>
    </row>
    <row r="364" spans="2:9" x14ac:dyDescent="0.25">
      <c r="B364" s="20" t="s">
        <v>138</v>
      </c>
      <c r="C364" s="21" t="s">
        <v>145</v>
      </c>
      <c r="D364" s="20" t="s">
        <v>598</v>
      </c>
      <c r="E364" s="20" t="s">
        <v>489</v>
      </c>
      <c r="F364" s="20" t="s">
        <v>56</v>
      </c>
      <c r="H364" t="s">
        <v>702</v>
      </c>
      <c r="I364" t="str">
        <f t="shared" si="5"/>
        <v>G05 - Stretnutie projektového tímu</v>
      </c>
    </row>
    <row r="365" spans="2:9" x14ac:dyDescent="0.25">
      <c r="B365" s="20" t="s">
        <v>138</v>
      </c>
      <c r="C365" s="21" t="s">
        <v>145</v>
      </c>
      <c r="D365" s="20" t="s">
        <v>598</v>
      </c>
      <c r="E365" s="20" t="s">
        <v>428</v>
      </c>
      <c r="F365" s="20" t="s">
        <v>56</v>
      </c>
      <c r="H365" t="s">
        <v>703</v>
      </c>
      <c r="I365" t="str">
        <f t="shared" si="5"/>
        <v>G06 - Vytvorenie pracovného/expertného tímu v oblasti starostlivosti o cezhraničné prírodne územia</v>
      </c>
    </row>
    <row r="366" spans="2:9" x14ac:dyDescent="0.25">
      <c r="B366" s="20" t="s">
        <v>138</v>
      </c>
      <c r="C366" s="21" t="s">
        <v>145</v>
      </c>
      <c r="D366" s="20" t="s">
        <v>598</v>
      </c>
      <c r="E366" s="20" t="s">
        <v>490</v>
      </c>
      <c r="F366" s="20" t="s">
        <v>56</v>
      </c>
      <c r="H366" t="s">
        <v>704</v>
      </c>
      <c r="I366" t="str">
        <f t="shared" si="5"/>
        <v>G07 - Stretnutie pracovného /expertného tímu</v>
      </c>
    </row>
    <row r="367" spans="2:9" x14ac:dyDescent="0.25">
      <c r="B367" s="20" t="s">
        <v>138</v>
      </c>
      <c r="C367" s="21" t="s">
        <v>145</v>
      </c>
      <c r="D367" s="20" t="s">
        <v>598</v>
      </c>
      <c r="E367" s="20" t="s">
        <v>491</v>
      </c>
      <c r="F367" s="20" t="s">
        <v>56</v>
      </c>
      <c r="H367" t="s">
        <v>705</v>
      </c>
      <c r="I367" t="str">
        <f t="shared" si="5"/>
        <v>G08 - Realizácia okrúhlych stolov</v>
      </c>
    </row>
    <row r="368" spans="2:9" x14ac:dyDescent="0.25">
      <c r="B368" s="20" t="s">
        <v>138</v>
      </c>
      <c r="C368" s="21" t="s">
        <v>145</v>
      </c>
      <c r="D368" s="20" t="s">
        <v>598</v>
      </c>
      <c r="E368" s="20" t="s">
        <v>492</v>
      </c>
      <c r="F368" s="20" t="s">
        <v>56</v>
      </c>
      <c r="H368" t="s">
        <v>706</v>
      </c>
      <c r="I368" t="str">
        <f t="shared" si="5"/>
        <v>G09 - Realizácia vzdelávacích seminárov</v>
      </c>
    </row>
    <row r="369" spans="2:9" x14ac:dyDescent="0.25">
      <c r="B369" s="20" t="s">
        <v>138</v>
      </c>
      <c r="C369" s="21" t="s">
        <v>145</v>
      </c>
      <c r="D369" s="20" t="s">
        <v>598</v>
      </c>
      <c r="E369" s="20" t="s">
        <v>493</v>
      </c>
      <c r="F369" s="20" t="s">
        <v>56</v>
      </c>
      <c r="H369" t="s">
        <v>707</v>
      </c>
      <c r="I369" t="str">
        <f t="shared" si="5"/>
        <v>G10 - Realizácia spoločných konferencií</v>
      </c>
    </row>
    <row r="370" spans="2:9" x14ac:dyDescent="0.25">
      <c r="B370" s="20" t="s">
        <v>138</v>
      </c>
      <c r="C370" s="21" t="s">
        <v>145</v>
      </c>
      <c r="D370" s="20" t="s">
        <v>598</v>
      </c>
      <c r="E370" s="20" t="s">
        <v>494</v>
      </c>
      <c r="F370" s="20" t="s">
        <v>56</v>
      </c>
      <c r="H370" t="s">
        <v>708</v>
      </c>
      <c r="I370" t="str">
        <f t="shared" si="5"/>
        <v>G11 - Verejná prezentácia/debata</v>
      </c>
    </row>
    <row r="371" spans="2:9" x14ac:dyDescent="0.25">
      <c r="B371" s="20" t="s">
        <v>138</v>
      </c>
      <c r="C371" s="21" t="s">
        <v>145</v>
      </c>
      <c r="D371" s="20" t="s">
        <v>598</v>
      </c>
      <c r="E371" s="20" t="s">
        <v>444</v>
      </c>
      <c r="F371" s="20" t="s">
        <v>56</v>
      </c>
      <c r="H371" t="s">
        <v>709</v>
      </c>
      <c r="I371" t="str">
        <f t="shared" si="5"/>
        <v>G12 - Zber informácií a dát</v>
      </c>
    </row>
    <row r="372" spans="2:9" x14ac:dyDescent="0.25">
      <c r="B372" s="20" t="s">
        <v>138</v>
      </c>
      <c r="C372" s="21" t="s">
        <v>145</v>
      </c>
      <c r="D372" s="20" t="s">
        <v>598</v>
      </c>
      <c r="E372" s="20" t="s">
        <v>495</v>
      </c>
      <c r="F372" s="20" t="s">
        <v>56</v>
      </c>
      <c r="H372" t="s">
        <v>710</v>
      </c>
      <c r="I372" t="str">
        <f t="shared" si="5"/>
        <v>G13 - Vyznačenie lokalít</v>
      </c>
    </row>
    <row r="373" spans="2:9" x14ac:dyDescent="0.25">
      <c r="B373" s="20" t="s">
        <v>138</v>
      </c>
      <c r="C373" s="21" t="s">
        <v>145</v>
      </c>
      <c r="D373" s="20" t="s">
        <v>598</v>
      </c>
      <c r="E373" s="20" t="s">
        <v>496</v>
      </c>
      <c r="F373" s="20" t="s">
        <v>56</v>
      </c>
      <c r="H373" t="s">
        <v>711</v>
      </c>
      <c r="I373" t="str">
        <f t="shared" si="5"/>
        <v>G14 - Poriadené vybavení/technológií/zariadení nevyhnutného pre realizáciu monitoringu a vyhodnocovania stavu ŽP</v>
      </c>
    </row>
    <row r="374" spans="2:9" x14ac:dyDescent="0.25">
      <c r="B374" s="20" t="s">
        <v>138</v>
      </c>
      <c r="C374" s="21" t="s">
        <v>145</v>
      </c>
      <c r="D374" s="20" t="s">
        <v>598</v>
      </c>
      <c r="E374" s="20" t="s">
        <v>484</v>
      </c>
      <c r="F374" s="20" t="s">
        <v>56</v>
      </c>
      <c r="H374" t="s">
        <v>712</v>
      </c>
      <c r="I374" t="str">
        <f t="shared" si="5"/>
        <v>G15 - Stavebné úpravy realizované v súvislosti s umiestnením a prevádzkou vybavenia/technológií pre realizáciu spoločných výskumných aktivít</v>
      </c>
    </row>
    <row r="375" spans="2:9" x14ac:dyDescent="0.25">
      <c r="B375" s="20" t="s">
        <v>138</v>
      </c>
      <c r="C375" s="21" t="s">
        <v>145</v>
      </c>
      <c r="D375" s="20" t="s">
        <v>598</v>
      </c>
      <c r="E375" s="20" t="s">
        <v>497</v>
      </c>
      <c r="F375" s="20" t="s">
        <v>56</v>
      </c>
      <c r="H375" t="s">
        <v>713</v>
      </c>
      <c r="I375" t="str">
        <f t="shared" si="5"/>
        <v>G16 - Príprava projektovej/realizačnej dokumentácie</v>
      </c>
    </row>
    <row r="376" spans="2:9" x14ac:dyDescent="0.25">
      <c r="B376" s="20" t="s">
        <v>138</v>
      </c>
      <c r="C376" s="21" t="s">
        <v>145</v>
      </c>
      <c r="D376" s="20" t="s">
        <v>598</v>
      </c>
      <c r="E376" s="20" t="s">
        <v>435</v>
      </c>
      <c r="F376" s="20" t="s">
        <v>56</v>
      </c>
      <c r="H376" t="s">
        <v>739</v>
      </c>
      <c r="I376" t="str">
        <f t="shared" si="5"/>
        <v>G17 - Vydanie publikačných výstupov</v>
      </c>
    </row>
    <row r="377" spans="2:9" x14ac:dyDescent="0.25">
      <c r="B377" s="20" t="s">
        <v>138</v>
      </c>
      <c r="C377" s="21" t="s">
        <v>145</v>
      </c>
      <c r="D377" s="20" t="s">
        <v>598</v>
      </c>
      <c r="E377" s="20" t="s">
        <v>300</v>
      </c>
      <c r="F377" s="20" t="s">
        <v>56</v>
      </c>
      <c r="H377" t="s">
        <v>740</v>
      </c>
      <c r="I377" t="str">
        <f t="shared" si="5"/>
        <v>G18 - Prezentačné a propagačné aktivity vo vzťahu k realizovanému projektu</v>
      </c>
    </row>
    <row r="378" spans="2:9" x14ac:dyDescent="0.25">
      <c r="B378" s="20" t="s">
        <v>138</v>
      </c>
      <c r="C378" s="21" t="s">
        <v>145</v>
      </c>
      <c r="D378" s="20" t="s">
        <v>599</v>
      </c>
      <c r="E378" s="20" t="s">
        <v>498</v>
      </c>
      <c r="F378" s="20" t="s">
        <v>436</v>
      </c>
      <c r="H378" t="s">
        <v>741</v>
      </c>
      <c r="I378" t="str">
        <f t="shared" si="5"/>
        <v>H01 - Spracovanie spoločných plánov/ štúdií k téme aktivity</v>
      </c>
    </row>
    <row r="379" spans="2:9" x14ac:dyDescent="0.25">
      <c r="B379" s="20" t="s">
        <v>138</v>
      </c>
      <c r="C379" s="21" t="s">
        <v>145</v>
      </c>
      <c r="D379" s="20" t="s">
        <v>599</v>
      </c>
      <c r="E379" s="20" t="s">
        <v>499</v>
      </c>
      <c r="F379" s="20" t="s">
        <v>436</v>
      </c>
      <c r="H379" t="s">
        <v>742</v>
      </c>
      <c r="I379" t="str">
        <f t="shared" si="5"/>
        <v>H02 - Monitoring procesov eróznej ohrozenosti</v>
      </c>
    </row>
    <row r="380" spans="2:9" x14ac:dyDescent="0.25">
      <c r="B380" s="20" t="s">
        <v>138</v>
      </c>
      <c r="C380" s="21" t="s">
        <v>145</v>
      </c>
      <c r="D380" s="20" t="s">
        <v>599</v>
      </c>
      <c r="E380" s="20" t="s">
        <v>500</v>
      </c>
      <c r="F380" s="20" t="s">
        <v>436</v>
      </c>
      <c r="H380" t="s">
        <v>743</v>
      </c>
      <c r="I380" t="str">
        <f t="shared" si="5"/>
        <v>H03 - Vytvorenie spoločných informačných systémov</v>
      </c>
    </row>
    <row r="381" spans="2:9" x14ac:dyDescent="0.25">
      <c r="B381" s="20" t="s">
        <v>138</v>
      </c>
      <c r="C381" s="21" t="s">
        <v>145</v>
      </c>
      <c r="D381" s="20" t="s">
        <v>599</v>
      </c>
      <c r="E381" s="20" t="s">
        <v>501</v>
      </c>
      <c r="F381" s="20" t="s">
        <v>436</v>
      </c>
      <c r="H381" t="s">
        <v>744</v>
      </c>
      <c r="I381" t="str">
        <f t="shared" si="5"/>
        <v>H04 - Vytvorenie spoločných riadiacich a manažérskych systémov</v>
      </c>
    </row>
    <row r="382" spans="2:9" x14ac:dyDescent="0.25">
      <c r="B382" s="20" t="s">
        <v>138</v>
      </c>
      <c r="C382" s="21" t="s">
        <v>145</v>
      </c>
      <c r="D382" s="20" t="s">
        <v>599</v>
      </c>
      <c r="E382" s="20" t="s">
        <v>502</v>
      </c>
      <c r="F382" s="20" t="s">
        <v>468</v>
      </c>
      <c r="H382" t="s">
        <v>745</v>
      </c>
      <c r="I382" t="str">
        <f t="shared" si="5"/>
        <v>H05 - Vytvorenie komplexného protierózneho opatrenia</v>
      </c>
    </row>
    <row r="383" spans="2:9" x14ac:dyDescent="0.25">
      <c r="B383" s="20" t="s">
        <v>138</v>
      </c>
      <c r="C383" s="21" t="s">
        <v>145</v>
      </c>
      <c r="D383" s="20" t="s">
        <v>599</v>
      </c>
      <c r="E383" s="20" t="s">
        <v>503</v>
      </c>
      <c r="F383" s="20" t="s">
        <v>468</v>
      </c>
      <c r="H383" t="s">
        <v>746</v>
      </c>
      <c r="I383" t="str">
        <f t="shared" si="5"/>
        <v>H06 - Realizácia organizačných protieróznych opatrení  (vhodné umiestnenie rastlín, pásové pestovanie plodín, vhodný tvar a veľkosť pozemkov, vegetačné pásy, záchytné trávne pásy)</v>
      </c>
    </row>
    <row r="384" spans="2:9" x14ac:dyDescent="0.25">
      <c r="B384" s="20" t="s">
        <v>138</v>
      </c>
      <c r="C384" s="21" t="s">
        <v>145</v>
      </c>
      <c r="D384" s="20" t="s">
        <v>599</v>
      </c>
      <c r="E384" s="20" t="s">
        <v>504</v>
      </c>
      <c r="F384" s="20" t="s">
        <v>468</v>
      </c>
      <c r="H384" t="s">
        <v>747</v>
      </c>
      <c r="I384" t="str">
        <f t="shared" si="5"/>
        <v>H07 - Realizácia opatrení pre zvýšenie schopnosti zadržiavanie vody v pôde</v>
      </c>
    </row>
    <row r="385" spans="2:9" x14ac:dyDescent="0.25">
      <c r="B385" s="20" t="s">
        <v>138</v>
      </c>
      <c r="C385" s="21" t="s">
        <v>145</v>
      </c>
      <c r="D385" s="20" t="s">
        <v>599</v>
      </c>
      <c r="E385" s="20" t="s">
        <v>505</v>
      </c>
      <c r="F385" s="20" t="s">
        <v>468</v>
      </c>
      <c r="H385" t="s">
        <v>748</v>
      </c>
      <c r="I385" t="str">
        <f t="shared" si="5"/>
        <v>H08 - Koordinačné opatrenia s protipovodňovými plánmi</v>
      </c>
    </row>
    <row r="386" spans="2:9" x14ac:dyDescent="0.25">
      <c r="B386" s="20" t="s">
        <v>138</v>
      </c>
      <c r="C386" s="21" t="s">
        <v>145</v>
      </c>
      <c r="D386" s="20" t="s">
        <v>599</v>
      </c>
      <c r="E386" s="20" t="s">
        <v>506</v>
      </c>
      <c r="F386" s="20" t="s">
        <v>469</v>
      </c>
      <c r="H386" t="s">
        <v>749</v>
      </c>
      <c r="I386" t="str">
        <f t="shared" si="5"/>
        <v>H09 - Realizácia opatrení pre obnovu pôdotvorného procesu</v>
      </c>
    </row>
    <row r="387" spans="2:9" x14ac:dyDescent="0.25">
      <c r="B387" s="20" t="s">
        <v>138</v>
      </c>
      <c r="C387" s="21" t="s">
        <v>145</v>
      </c>
      <c r="D387" s="20" t="s">
        <v>599</v>
      </c>
      <c r="E387" s="20" t="s">
        <v>507</v>
      </c>
      <c r="F387" s="20" t="s">
        <v>469</v>
      </c>
      <c r="H387" t="s">
        <v>750</v>
      </c>
      <c r="I387" t="str">
        <f t="shared" si="5"/>
        <v>H10 - Realizácia agrotechnických a vegetačných protieróznych opatrení (pôdoochranná kultivácia, protierózna orba, protierózne satie kukurice, protierózna ochrana zemiakov)</v>
      </c>
    </row>
    <row r="388" spans="2:9" x14ac:dyDescent="0.25">
      <c r="B388" s="20" t="s">
        <v>138</v>
      </c>
      <c r="C388" s="21" t="s">
        <v>145</v>
      </c>
      <c r="D388" s="20" t="s">
        <v>599</v>
      </c>
      <c r="E388" s="20" t="s">
        <v>508</v>
      </c>
      <c r="F388" s="20" t="s">
        <v>469</v>
      </c>
      <c r="H388" t="s">
        <v>751</v>
      </c>
      <c r="I388" t="str">
        <f t="shared" ref="I388:I451" si="6">CONCATENATE(H388," - ",E388)</f>
        <v>H11 - Realizácia technických protieróznych opatrení (terénne urovnanie, průlehy, priekopy, terasy, hrádze, protierózne nádrže, protierózne cesty)</v>
      </c>
    </row>
    <row r="389" spans="2:9" x14ac:dyDescent="0.25">
      <c r="B389" s="20" t="s">
        <v>138</v>
      </c>
      <c r="C389" s="21" t="s">
        <v>145</v>
      </c>
      <c r="D389" s="20" t="s">
        <v>599</v>
      </c>
      <c r="E389" s="20" t="s">
        <v>509</v>
      </c>
      <c r="F389" s="20" t="s">
        <v>469</v>
      </c>
      <c r="H389" t="s">
        <v>752</v>
      </c>
      <c r="I389" t="str">
        <f t="shared" si="6"/>
        <v>H12 - Realizácia opatrení na kultiváciu/rekultiváciu pôdy</v>
      </c>
    </row>
    <row r="390" spans="2:9" x14ac:dyDescent="0.25">
      <c r="B390" s="20" t="s">
        <v>138</v>
      </c>
      <c r="C390" s="21" t="s">
        <v>145</v>
      </c>
      <c r="D390" s="20" t="s">
        <v>599</v>
      </c>
      <c r="E390" s="20" t="s">
        <v>489</v>
      </c>
      <c r="F390" s="20" t="s">
        <v>56</v>
      </c>
      <c r="H390" t="s">
        <v>753</v>
      </c>
      <c r="I390" t="str">
        <f t="shared" si="6"/>
        <v>H13 - Stretnutie projektového tímu</v>
      </c>
    </row>
    <row r="391" spans="2:9" x14ac:dyDescent="0.25">
      <c r="B391" s="20" t="s">
        <v>138</v>
      </c>
      <c r="C391" s="21" t="s">
        <v>145</v>
      </c>
      <c r="D391" s="20" t="s">
        <v>599</v>
      </c>
      <c r="E391" s="20" t="s">
        <v>490</v>
      </c>
      <c r="F391" s="20" t="s">
        <v>56</v>
      </c>
      <c r="H391" t="s">
        <v>754</v>
      </c>
      <c r="I391" t="str">
        <f t="shared" si="6"/>
        <v>H14 - Stretnutie pracovného /expertného tímu</v>
      </c>
    </row>
    <row r="392" spans="2:9" x14ac:dyDescent="0.25">
      <c r="B392" s="20" t="s">
        <v>138</v>
      </c>
      <c r="C392" s="21" t="s">
        <v>145</v>
      </c>
      <c r="D392" s="20" t="s">
        <v>599</v>
      </c>
      <c r="E392" s="20" t="s">
        <v>510</v>
      </c>
      <c r="F392" s="20" t="s">
        <v>56</v>
      </c>
      <c r="H392" t="s">
        <v>755</v>
      </c>
      <c r="I392" t="str">
        <f t="shared" si="6"/>
        <v>H15 - Definícia spoločných problémov a výziev v téme aktivity</v>
      </c>
    </row>
    <row r="393" spans="2:9" x14ac:dyDescent="0.25">
      <c r="B393" s="20" t="s">
        <v>138</v>
      </c>
      <c r="C393" s="21" t="s">
        <v>145</v>
      </c>
      <c r="D393" s="20" t="s">
        <v>599</v>
      </c>
      <c r="E393" s="20" t="s">
        <v>511</v>
      </c>
      <c r="F393" s="20" t="s">
        <v>56</v>
      </c>
      <c r="H393" t="s">
        <v>756</v>
      </c>
      <c r="I393" t="str">
        <f t="shared" si="6"/>
        <v>H16 - Spracovanie expertných posudkov/hodnotenie v téme aktivity</v>
      </c>
    </row>
    <row r="394" spans="2:9" x14ac:dyDescent="0.25">
      <c r="B394" s="20" t="s">
        <v>138</v>
      </c>
      <c r="C394" s="21" t="s">
        <v>145</v>
      </c>
      <c r="D394" s="20" t="s">
        <v>599</v>
      </c>
      <c r="E394" s="20" t="s">
        <v>491</v>
      </c>
      <c r="F394" s="20" t="s">
        <v>56</v>
      </c>
      <c r="H394" t="s">
        <v>757</v>
      </c>
      <c r="I394" t="str">
        <f t="shared" si="6"/>
        <v>H17 - Realizácia okrúhlych stolov</v>
      </c>
    </row>
    <row r="395" spans="2:9" x14ac:dyDescent="0.25">
      <c r="B395" s="20" t="s">
        <v>138</v>
      </c>
      <c r="C395" s="21" t="s">
        <v>145</v>
      </c>
      <c r="D395" s="20" t="s">
        <v>599</v>
      </c>
      <c r="E395" s="20" t="s">
        <v>492</v>
      </c>
      <c r="F395" s="20" t="s">
        <v>56</v>
      </c>
      <c r="H395" t="s">
        <v>758</v>
      </c>
      <c r="I395" t="str">
        <f t="shared" si="6"/>
        <v>H18 - Realizácia vzdelávacích seminárov</v>
      </c>
    </row>
    <row r="396" spans="2:9" x14ac:dyDescent="0.25">
      <c r="B396" s="20" t="s">
        <v>138</v>
      </c>
      <c r="C396" s="21" t="s">
        <v>145</v>
      </c>
      <c r="D396" s="20" t="s">
        <v>599</v>
      </c>
      <c r="E396" s="20" t="s">
        <v>493</v>
      </c>
      <c r="F396" s="20" t="s">
        <v>56</v>
      </c>
      <c r="H396" t="s">
        <v>759</v>
      </c>
      <c r="I396" t="str">
        <f t="shared" si="6"/>
        <v>H19 - Realizácia spoločných konferencií</v>
      </c>
    </row>
    <row r="397" spans="2:9" x14ac:dyDescent="0.25">
      <c r="B397" s="20" t="s">
        <v>138</v>
      </c>
      <c r="C397" s="21" t="s">
        <v>145</v>
      </c>
      <c r="D397" s="20" t="s">
        <v>599</v>
      </c>
      <c r="E397" s="20" t="s">
        <v>512</v>
      </c>
      <c r="F397" s="20" t="s">
        <v>56</v>
      </c>
      <c r="H397" t="s">
        <v>760</v>
      </c>
      <c r="I397" t="str">
        <f t="shared" si="6"/>
        <v>H20 - Verejná prezentácia</v>
      </c>
    </row>
    <row r="398" spans="2:9" x14ac:dyDescent="0.25">
      <c r="B398" s="20" t="s">
        <v>138</v>
      </c>
      <c r="C398" s="21" t="s">
        <v>145</v>
      </c>
      <c r="D398" s="20" t="s">
        <v>599</v>
      </c>
      <c r="E398" s="20" t="s">
        <v>513</v>
      </c>
      <c r="F398" s="20" t="s">
        <v>56</v>
      </c>
      <c r="H398" t="s">
        <v>761</v>
      </c>
      <c r="I398" t="str">
        <f t="shared" si="6"/>
        <v>H21 - Poriadenie zariadení</v>
      </c>
    </row>
    <row r="399" spans="2:9" x14ac:dyDescent="0.25">
      <c r="B399" s="20" t="s">
        <v>138</v>
      </c>
      <c r="C399" s="21" t="s">
        <v>145</v>
      </c>
      <c r="D399" s="20" t="s">
        <v>599</v>
      </c>
      <c r="E399" s="20" t="s">
        <v>514</v>
      </c>
      <c r="F399" s="20" t="s">
        <v>56</v>
      </c>
      <c r="H399" t="s">
        <v>762</v>
      </c>
      <c r="I399" t="str">
        <f t="shared" si="6"/>
        <v>H22 - Poriadenie vybavení</v>
      </c>
    </row>
    <row r="400" spans="2:9" x14ac:dyDescent="0.25">
      <c r="B400" s="20" t="s">
        <v>138</v>
      </c>
      <c r="C400" s="21" t="s">
        <v>145</v>
      </c>
      <c r="D400" s="20" t="s">
        <v>599</v>
      </c>
      <c r="E400" s="20" t="s">
        <v>515</v>
      </c>
      <c r="F400" s="20" t="s">
        <v>56</v>
      </c>
      <c r="H400" t="s">
        <v>763</v>
      </c>
      <c r="I400" t="str">
        <f t="shared" si="6"/>
        <v>H23 - Opatrenia publicity</v>
      </c>
    </row>
    <row r="401" spans="2:9" x14ac:dyDescent="0.25">
      <c r="B401" s="20" t="s">
        <v>139</v>
      </c>
      <c r="C401" s="21" t="s">
        <v>146</v>
      </c>
      <c r="D401" s="20" t="s">
        <v>600</v>
      </c>
      <c r="E401" s="20" t="s">
        <v>314</v>
      </c>
      <c r="F401" s="20" t="s">
        <v>524</v>
      </c>
      <c r="H401" t="s">
        <v>607</v>
      </c>
      <c r="I401" t="str">
        <f t="shared" si="6"/>
        <v>A01 - Stretnutie pracovného/expertného tímu</v>
      </c>
    </row>
    <row r="402" spans="2:9" x14ac:dyDescent="0.25">
      <c r="B402" s="20" t="s">
        <v>139</v>
      </c>
      <c r="C402" s="21" t="s">
        <v>146</v>
      </c>
      <c r="D402" s="20" t="s">
        <v>600</v>
      </c>
      <c r="E402" s="20" t="s">
        <v>516</v>
      </c>
      <c r="F402" s="20" t="s">
        <v>524</v>
      </c>
      <c r="H402" t="s">
        <v>608</v>
      </c>
      <c r="I402" t="str">
        <f t="shared" si="6"/>
        <v>A02 - Vytvorení spoločných plánov rozvoja</v>
      </c>
    </row>
    <row r="403" spans="2:9" x14ac:dyDescent="0.25">
      <c r="B403" s="20" t="s">
        <v>139</v>
      </c>
      <c r="C403" s="21" t="s">
        <v>146</v>
      </c>
      <c r="D403" s="20" t="s">
        <v>600</v>
      </c>
      <c r="E403" s="20" t="s">
        <v>517</v>
      </c>
      <c r="F403" s="20" t="s">
        <v>524</v>
      </c>
      <c r="H403" t="s">
        <v>609</v>
      </c>
      <c r="I403" t="str">
        <f t="shared" si="6"/>
        <v>A03 - Spracovanie spoločnej štúdie</v>
      </c>
    </row>
    <row r="404" spans="2:9" x14ac:dyDescent="0.25">
      <c r="B404" s="20" t="s">
        <v>139</v>
      </c>
      <c r="C404" s="21" t="s">
        <v>146</v>
      </c>
      <c r="D404" s="20" t="s">
        <v>600</v>
      </c>
      <c r="E404" s="20" t="s">
        <v>518</v>
      </c>
      <c r="F404" s="20" t="s">
        <v>524</v>
      </c>
      <c r="H404" t="s">
        <v>610</v>
      </c>
      <c r="I404" t="str">
        <f t="shared" si="6"/>
        <v>A04 - Spoločná konferencia/seminár</v>
      </c>
    </row>
    <row r="405" spans="2:9" x14ac:dyDescent="0.25">
      <c r="B405" s="20" t="s">
        <v>139</v>
      </c>
      <c r="C405" s="21" t="s">
        <v>146</v>
      </c>
      <c r="D405" s="20" t="s">
        <v>600</v>
      </c>
      <c r="E405" s="20" t="s">
        <v>519</v>
      </c>
      <c r="F405" s="20" t="s">
        <v>524</v>
      </c>
      <c r="H405" t="s">
        <v>611</v>
      </c>
      <c r="I405" t="str">
        <f t="shared" si="6"/>
        <v>A05 - Realizácia okrúhleho stola</v>
      </c>
    </row>
    <row r="406" spans="2:9" x14ac:dyDescent="0.25">
      <c r="B406" s="20" t="s">
        <v>139</v>
      </c>
      <c r="C406" s="21" t="s">
        <v>146</v>
      </c>
      <c r="D406" s="20" t="s">
        <v>600</v>
      </c>
      <c r="E406" s="20" t="s">
        <v>520</v>
      </c>
      <c r="F406" s="20" t="s">
        <v>524</v>
      </c>
      <c r="H406" t="s">
        <v>612</v>
      </c>
      <c r="I406" t="str">
        <f t="shared" si="6"/>
        <v>A06 - Tvorba spoločnej informačnej platformy</v>
      </c>
    </row>
    <row r="407" spans="2:9" x14ac:dyDescent="0.25">
      <c r="B407" s="20" t="s">
        <v>139</v>
      </c>
      <c r="C407" s="21" t="s">
        <v>146</v>
      </c>
      <c r="D407" s="20" t="s">
        <v>600</v>
      </c>
      <c r="E407" s="20" t="s">
        <v>501</v>
      </c>
      <c r="F407" s="20" t="s">
        <v>524</v>
      </c>
      <c r="H407" t="s">
        <v>613</v>
      </c>
      <c r="I407" t="str">
        <f t="shared" si="6"/>
        <v>A07 - Vytvorenie spoločných riadiacich a manažérskych systémov</v>
      </c>
    </row>
    <row r="408" spans="2:9" x14ac:dyDescent="0.25">
      <c r="B408" s="20" t="s">
        <v>139</v>
      </c>
      <c r="C408" s="21" t="s">
        <v>146</v>
      </c>
      <c r="D408" s="20" t="s">
        <v>600</v>
      </c>
      <c r="E408" s="20" t="s">
        <v>347</v>
      </c>
      <c r="F408" s="20" t="s">
        <v>56</v>
      </c>
      <c r="H408" t="s">
        <v>614</v>
      </c>
      <c r="I408" t="str">
        <f t="shared" si="6"/>
        <v>A08 - Spracovanie analytickej časti</v>
      </c>
    </row>
    <row r="409" spans="2:9" x14ac:dyDescent="0.25">
      <c r="B409" s="20" t="s">
        <v>139</v>
      </c>
      <c r="C409" s="21" t="s">
        <v>146</v>
      </c>
      <c r="D409" s="20" t="s">
        <v>600</v>
      </c>
      <c r="E409" s="20" t="s">
        <v>265</v>
      </c>
      <c r="F409" s="20" t="s">
        <v>56</v>
      </c>
      <c r="H409" t="s">
        <v>615</v>
      </c>
      <c r="I409" t="str">
        <f t="shared" si="6"/>
        <v>A09 - Dotazníkové šetrenie</v>
      </c>
    </row>
    <row r="410" spans="2:9" x14ac:dyDescent="0.25">
      <c r="B410" s="20" t="s">
        <v>139</v>
      </c>
      <c r="C410" s="21" t="s">
        <v>146</v>
      </c>
      <c r="D410" s="20" t="s">
        <v>600</v>
      </c>
      <c r="E410" s="20" t="s">
        <v>266</v>
      </c>
      <c r="F410" s="20" t="s">
        <v>56</v>
      </c>
      <c r="H410" t="s">
        <v>616</v>
      </c>
      <c r="I410" t="str">
        <f t="shared" si="6"/>
        <v>A10 - Zber dát</v>
      </c>
    </row>
    <row r="411" spans="2:9" x14ac:dyDescent="0.25">
      <c r="B411" s="20" t="s">
        <v>139</v>
      </c>
      <c r="C411" s="21" t="s">
        <v>146</v>
      </c>
      <c r="D411" s="20" t="s">
        <v>600</v>
      </c>
      <c r="E411" s="20" t="s">
        <v>521</v>
      </c>
      <c r="F411" s="20" t="s">
        <v>56</v>
      </c>
      <c r="H411" t="s">
        <v>617</v>
      </c>
      <c r="I411" t="str">
        <f t="shared" si="6"/>
        <v>A11 - Spracovanie strategickej časti</v>
      </c>
    </row>
    <row r="412" spans="2:9" x14ac:dyDescent="0.25">
      <c r="B412" s="20" t="s">
        <v>139</v>
      </c>
      <c r="C412" s="21" t="s">
        <v>146</v>
      </c>
      <c r="D412" s="20" t="s">
        <v>600</v>
      </c>
      <c r="E412" s="20" t="s">
        <v>522</v>
      </c>
      <c r="F412" s="20" t="s">
        <v>56</v>
      </c>
      <c r="H412" t="s">
        <v>618</v>
      </c>
      <c r="I412" t="str">
        <f t="shared" si="6"/>
        <v>A12 - Spracovanie expertných posudkov a hodnotení</v>
      </c>
    </row>
    <row r="413" spans="2:9" x14ac:dyDescent="0.25">
      <c r="B413" s="20" t="s">
        <v>139</v>
      </c>
      <c r="C413" s="21" t="s">
        <v>146</v>
      </c>
      <c r="D413" s="20" t="s">
        <v>600</v>
      </c>
      <c r="E413" s="20" t="s">
        <v>512</v>
      </c>
      <c r="F413" s="20" t="s">
        <v>56</v>
      </c>
      <c r="H413" t="s">
        <v>619</v>
      </c>
      <c r="I413" t="str">
        <f t="shared" si="6"/>
        <v>A13 - Verejná prezentácia</v>
      </c>
    </row>
    <row r="414" spans="2:9" x14ac:dyDescent="0.25">
      <c r="B414" s="20" t="s">
        <v>139</v>
      </c>
      <c r="C414" s="21" t="s">
        <v>146</v>
      </c>
      <c r="D414" s="20" t="s">
        <v>600</v>
      </c>
      <c r="E414" s="20" t="s">
        <v>523</v>
      </c>
      <c r="F414" s="20" t="s">
        <v>56</v>
      </c>
      <c r="H414" t="s">
        <v>620</v>
      </c>
      <c r="I414" t="str">
        <f t="shared" si="6"/>
        <v>A14 - Obstaranie vybavenia za účelom zaistenie prevádzky spoločných informačných platforiem a riadiacich a manažérskych systémov</v>
      </c>
    </row>
    <row r="415" spans="2:9" x14ac:dyDescent="0.25">
      <c r="B415" s="20" t="s">
        <v>139</v>
      </c>
      <c r="C415" s="21" t="s">
        <v>146</v>
      </c>
      <c r="D415" s="20" t="s">
        <v>600</v>
      </c>
      <c r="E415" s="20" t="s">
        <v>515</v>
      </c>
      <c r="F415" s="20" t="s">
        <v>56</v>
      </c>
      <c r="H415" t="s">
        <v>621</v>
      </c>
      <c r="I415" t="str">
        <f t="shared" si="6"/>
        <v>A15 - Opatrenia publicity</v>
      </c>
    </row>
    <row r="416" spans="2:9" x14ac:dyDescent="0.25">
      <c r="B416" s="20" t="s">
        <v>139</v>
      </c>
      <c r="C416" s="21" t="s">
        <v>146</v>
      </c>
      <c r="D416" s="20" t="s">
        <v>601</v>
      </c>
      <c r="E416" s="20" t="s">
        <v>384</v>
      </c>
      <c r="F416" s="20" t="s">
        <v>524</v>
      </c>
      <c r="H416" t="s">
        <v>624</v>
      </c>
      <c r="I416" t="str">
        <f t="shared" si="6"/>
        <v>B01 - Stretnutie pracovného tímu</v>
      </c>
    </row>
    <row r="417" spans="2:9" x14ac:dyDescent="0.25">
      <c r="B417" s="20" t="s">
        <v>139</v>
      </c>
      <c r="C417" s="21" t="s">
        <v>146</v>
      </c>
      <c r="D417" s="20" t="s">
        <v>601</v>
      </c>
      <c r="E417" s="20" t="s">
        <v>264</v>
      </c>
      <c r="F417" s="20" t="s">
        <v>524</v>
      </c>
      <c r="H417" t="s">
        <v>625</v>
      </c>
      <c r="I417" t="str">
        <f t="shared" si="6"/>
        <v>B02 - Definovanie spoločných tém, potrieb a problémov</v>
      </c>
    </row>
    <row r="418" spans="2:9" x14ac:dyDescent="0.25">
      <c r="B418" s="20" t="s">
        <v>139</v>
      </c>
      <c r="C418" s="21" t="s">
        <v>146</v>
      </c>
      <c r="D418" s="20" t="s">
        <v>601</v>
      </c>
      <c r="E418" s="20" t="s">
        <v>525</v>
      </c>
      <c r="F418" s="20" t="s">
        <v>524</v>
      </c>
      <c r="H418" t="s">
        <v>626</v>
      </c>
      <c r="I418" t="str">
        <f t="shared" si="6"/>
        <v>B03 - Vytvorenie spoločnej cezhraničnej databázy</v>
      </c>
    </row>
    <row r="419" spans="2:9" x14ac:dyDescent="0.25">
      <c r="B419" s="20" t="s">
        <v>139</v>
      </c>
      <c r="C419" s="21" t="s">
        <v>146</v>
      </c>
      <c r="D419" s="20" t="s">
        <v>601</v>
      </c>
      <c r="E419" s="20" t="s">
        <v>526</v>
      </c>
      <c r="F419" s="20" t="s">
        <v>524</v>
      </c>
      <c r="H419" t="s">
        <v>627</v>
      </c>
      <c r="I419" t="str">
        <f t="shared" si="6"/>
        <v xml:space="preserve">B04 - Usporiadanie spoločných aktivít v kulturno-rekreačnej/ športovej oblasti </v>
      </c>
    </row>
    <row r="420" spans="2:9" x14ac:dyDescent="0.25">
      <c r="B420" s="20" t="s">
        <v>139</v>
      </c>
      <c r="C420" s="21" t="s">
        <v>146</v>
      </c>
      <c r="D420" s="20" t="s">
        <v>601</v>
      </c>
      <c r="E420" s="20" t="s">
        <v>527</v>
      </c>
      <c r="F420" s="20" t="s">
        <v>524</v>
      </c>
      <c r="H420" t="s">
        <v>628</v>
      </c>
      <c r="I420" t="str">
        <f t="shared" si="6"/>
        <v>B05 - Usporiadanie spoločnej spoločenskej aktivity podporujúcej identitu a tradície</v>
      </c>
    </row>
    <row r="421" spans="2:9" x14ac:dyDescent="0.25">
      <c r="B421" s="20" t="s">
        <v>139</v>
      </c>
      <c r="C421" s="21" t="s">
        <v>146</v>
      </c>
      <c r="D421" s="20" t="s">
        <v>601</v>
      </c>
      <c r="E421" s="20" t="s">
        <v>528</v>
      </c>
      <c r="F421" s="20" t="s">
        <v>524</v>
      </c>
      <c r="H421" t="s">
        <v>629</v>
      </c>
      <c r="I421" t="str">
        <f t="shared" si="6"/>
        <v>B06 - Realizácia spoločných verejných vzdelávacích aktivít</v>
      </c>
    </row>
    <row r="422" spans="2:9" x14ac:dyDescent="0.25">
      <c r="B422" s="20" t="s">
        <v>139</v>
      </c>
      <c r="C422" s="21" t="s">
        <v>146</v>
      </c>
      <c r="D422" s="20" t="s">
        <v>601</v>
      </c>
      <c r="E422" s="20" t="s">
        <v>320</v>
      </c>
      <c r="F422" s="20" t="s">
        <v>524</v>
      </c>
      <c r="H422" t="s">
        <v>630</v>
      </c>
      <c r="I422" t="str">
        <f t="shared" si="6"/>
        <v>B07 - Príprava spoločných projektov</v>
      </c>
    </row>
    <row r="423" spans="2:9" x14ac:dyDescent="0.25">
      <c r="B423" s="20" t="s">
        <v>139</v>
      </c>
      <c r="C423" s="21" t="s">
        <v>146</v>
      </c>
      <c r="D423" s="20" t="s">
        <v>601</v>
      </c>
      <c r="E423" s="20" t="s">
        <v>529</v>
      </c>
      <c r="F423" s="20" t="s">
        <v>524</v>
      </c>
      <c r="H423" t="s">
        <v>631</v>
      </c>
      <c r="I423" t="str">
        <f t="shared" si="6"/>
        <v xml:space="preserve">B08 - Aktivita smerujúca k propagácii cezhraničnej spolupráce a spoločného územia (spoločné publikácie, internetové stránky) </v>
      </c>
    </row>
    <row r="424" spans="2:9" x14ac:dyDescent="0.25">
      <c r="B424" s="20" t="s">
        <v>139</v>
      </c>
      <c r="C424" s="21" t="s">
        <v>146</v>
      </c>
      <c r="D424" s="20" t="s">
        <v>601</v>
      </c>
      <c r="E424" s="20" t="s">
        <v>520</v>
      </c>
      <c r="F424" s="20" t="s">
        <v>524</v>
      </c>
      <c r="H424" t="s">
        <v>632</v>
      </c>
      <c r="I424" t="str">
        <f t="shared" si="6"/>
        <v>B09 - Tvorba spoločnej informačnej platformy</v>
      </c>
    </row>
    <row r="425" spans="2:9" x14ac:dyDescent="0.25">
      <c r="B425" s="20" t="s">
        <v>139</v>
      </c>
      <c r="C425" s="21" t="s">
        <v>146</v>
      </c>
      <c r="D425" s="20" t="s">
        <v>601</v>
      </c>
      <c r="E425" s="20" t="s">
        <v>530</v>
      </c>
      <c r="F425" s="20" t="s">
        <v>524</v>
      </c>
      <c r="H425" t="s">
        <v>633</v>
      </c>
      <c r="I425" t="str">
        <f t="shared" si="6"/>
        <v>B10 - Realizácia/ prepojenie spoločných informačných systémov, databáz s cieľom zlepšenia správy a ďalšieho rozvoja prihraničnej oblasti</v>
      </c>
    </row>
    <row r="426" spans="2:9" x14ac:dyDescent="0.25">
      <c r="B426" s="20" t="s">
        <v>139</v>
      </c>
      <c r="C426" s="21" t="s">
        <v>146</v>
      </c>
      <c r="D426" s="20" t="s">
        <v>601</v>
      </c>
      <c r="E426" s="20" t="s">
        <v>531</v>
      </c>
      <c r="F426" s="20" t="s">
        <v>56</v>
      </c>
      <c r="H426" t="s">
        <v>634</v>
      </c>
      <c r="I426" t="str">
        <f t="shared" si="6"/>
        <v>B11 - Realizácia školiaceho/vzdelávacieho  programu pre organizačné štruktúry v oblastiach efektívnej správy, vzdelávania, kultúrneho a prírodného dedičstva</v>
      </c>
    </row>
    <row r="427" spans="2:9" x14ac:dyDescent="0.25">
      <c r="B427" s="20" t="s">
        <v>139</v>
      </c>
      <c r="C427" s="21" t="s">
        <v>146</v>
      </c>
      <c r="D427" s="20" t="s">
        <v>601</v>
      </c>
      <c r="E427" s="20" t="s">
        <v>263</v>
      </c>
      <c r="F427" s="20" t="s">
        <v>56</v>
      </c>
      <c r="H427" t="s">
        <v>635</v>
      </c>
      <c r="I427" t="str">
        <f t="shared" si="6"/>
        <v>B12 - Tvorba kanálu/mechanizmu výmeny a zdieľania informácií a dát</v>
      </c>
    </row>
    <row r="428" spans="2:9" x14ac:dyDescent="0.25">
      <c r="B428" s="20" t="s">
        <v>139</v>
      </c>
      <c r="C428" s="21" t="s">
        <v>146</v>
      </c>
      <c r="D428" s="20" t="s">
        <v>601</v>
      </c>
      <c r="E428" s="20" t="s">
        <v>300</v>
      </c>
      <c r="F428" s="20" t="s">
        <v>56</v>
      </c>
      <c r="H428" t="s">
        <v>636</v>
      </c>
      <c r="I428" t="str">
        <f t="shared" si="6"/>
        <v>B13 - Prezentačné a propagačné aktivity vo vzťahu k realizovanému projektu</v>
      </c>
    </row>
    <row r="429" spans="2:9" x14ac:dyDescent="0.25">
      <c r="B429" s="20" t="s">
        <v>139</v>
      </c>
      <c r="C429" s="21" t="s">
        <v>146</v>
      </c>
      <c r="D429" s="20" t="s">
        <v>601</v>
      </c>
      <c r="E429" s="20" t="s">
        <v>532</v>
      </c>
      <c r="F429" s="20" t="s">
        <v>56</v>
      </c>
      <c r="H429" t="s">
        <v>637</v>
      </c>
      <c r="I429" t="str">
        <f t="shared" si="6"/>
        <v xml:space="preserve">B14 - Obstaranie vybavenia v súvislosti s realizáciou aktivít k zvyšovaní inštitucionálnych kapacít a zručností organizačných štruktúr v oblastiach efektívnej správy, vzdelávania, kultúrneho a prírodného dedičstva </v>
      </c>
    </row>
    <row r="430" spans="2:9" x14ac:dyDescent="0.25">
      <c r="B430" s="20" t="s">
        <v>139</v>
      </c>
      <c r="C430" s="21" t="s">
        <v>146</v>
      </c>
      <c r="D430" s="20" t="s">
        <v>601</v>
      </c>
      <c r="E430" s="20" t="s">
        <v>374</v>
      </c>
      <c r="F430" s="20" t="s">
        <v>56</v>
      </c>
      <c r="H430" t="s">
        <v>638</v>
      </c>
      <c r="I430" t="str">
        <f t="shared" si="6"/>
        <v>B15 - Spracovaní realizačnej/projektovej dokumentácie</v>
      </c>
    </row>
    <row r="431" spans="2:9" x14ac:dyDescent="0.25">
      <c r="B431" s="20" t="s">
        <v>139</v>
      </c>
      <c r="C431" s="21" t="s">
        <v>146</v>
      </c>
      <c r="D431" s="20" t="s">
        <v>601</v>
      </c>
      <c r="E431" s="20" t="s">
        <v>533</v>
      </c>
      <c r="F431" s="20" t="s">
        <v>56</v>
      </c>
      <c r="H431" t="s">
        <v>639</v>
      </c>
      <c r="I431" t="str">
        <f t="shared" si="6"/>
        <v>B16 - Stavebné úpravy realizované v súvislosti s realizáciou s umiestnením a prevádzkou vybavenia</v>
      </c>
    </row>
    <row r="432" spans="2:9" x14ac:dyDescent="0.25">
      <c r="B432" s="20" t="s">
        <v>139</v>
      </c>
      <c r="C432" s="21" t="s">
        <v>146</v>
      </c>
      <c r="D432" s="20" t="s">
        <v>601</v>
      </c>
      <c r="E432" s="20" t="s">
        <v>534</v>
      </c>
      <c r="F432" s="20" t="s">
        <v>56</v>
      </c>
      <c r="H432" t="s">
        <v>640</v>
      </c>
      <c r="I432" t="str">
        <f t="shared" si="6"/>
        <v>B17 - Obstaranie vybavenia</v>
      </c>
    </row>
    <row r="433" spans="2:9" x14ac:dyDescent="0.25">
      <c r="B433" s="20" t="s">
        <v>139</v>
      </c>
      <c r="C433" s="21" t="s">
        <v>146</v>
      </c>
      <c r="D433" s="20" t="s">
        <v>602</v>
      </c>
      <c r="E433" s="20" t="s">
        <v>384</v>
      </c>
      <c r="F433" s="20" t="s">
        <v>524</v>
      </c>
      <c r="H433" t="s">
        <v>642</v>
      </c>
      <c r="I433" t="str">
        <f t="shared" si="6"/>
        <v>C01 - Stretnutie pracovného tímu</v>
      </c>
    </row>
    <row r="434" spans="2:9" x14ac:dyDescent="0.25">
      <c r="B434" s="20" t="s">
        <v>139</v>
      </c>
      <c r="C434" s="21" t="s">
        <v>146</v>
      </c>
      <c r="D434" s="20" t="s">
        <v>602</v>
      </c>
      <c r="E434" s="20" t="s">
        <v>264</v>
      </c>
      <c r="F434" s="20" t="s">
        <v>524</v>
      </c>
      <c r="H434" t="s">
        <v>643</v>
      </c>
      <c r="I434" t="str">
        <f t="shared" si="6"/>
        <v>C02 - Definovanie spoločných tém, potrieb a problémov</v>
      </c>
    </row>
    <row r="435" spans="2:9" x14ac:dyDescent="0.25">
      <c r="B435" s="20" t="s">
        <v>139</v>
      </c>
      <c r="C435" s="21" t="s">
        <v>146</v>
      </c>
      <c r="D435" s="20" t="s">
        <v>602</v>
      </c>
      <c r="E435" s="20" t="s">
        <v>535</v>
      </c>
      <c r="F435" s="20" t="s">
        <v>524</v>
      </c>
      <c r="H435" t="s">
        <v>644</v>
      </c>
      <c r="I435" t="str">
        <f t="shared" si="6"/>
        <v>C03 - Spracovanie spoločného plánu rozvoja spolupráce</v>
      </c>
    </row>
    <row r="436" spans="2:9" x14ac:dyDescent="0.25">
      <c r="B436" s="20" t="s">
        <v>139</v>
      </c>
      <c r="C436" s="21" t="s">
        <v>146</v>
      </c>
      <c r="D436" s="20" t="s">
        <v>602</v>
      </c>
      <c r="E436" s="20" t="s">
        <v>536</v>
      </c>
      <c r="F436" s="20" t="s">
        <v>524</v>
      </c>
      <c r="H436" t="s">
        <v>645</v>
      </c>
      <c r="I436" t="str">
        <f t="shared" si="6"/>
        <v>C04 - Usporiadanie spoločnej prezentačnej aktivity</v>
      </c>
    </row>
    <row r="437" spans="2:9" x14ac:dyDescent="0.25">
      <c r="B437" s="20" t="s">
        <v>139</v>
      </c>
      <c r="C437" s="21" t="s">
        <v>146</v>
      </c>
      <c r="D437" s="20" t="s">
        <v>602</v>
      </c>
      <c r="E437" s="20" t="s">
        <v>527</v>
      </c>
      <c r="F437" s="20" t="s">
        <v>524</v>
      </c>
      <c r="H437" t="s">
        <v>646</v>
      </c>
      <c r="I437" t="str">
        <f t="shared" si="6"/>
        <v>C05 - Usporiadanie spoločnej spoločenskej aktivity podporujúcej identitu a tradície</v>
      </c>
    </row>
    <row r="438" spans="2:9" x14ac:dyDescent="0.25">
      <c r="B438" s="20" t="s">
        <v>139</v>
      </c>
      <c r="C438" s="21" t="s">
        <v>146</v>
      </c>
      <c r="D438" s="20" t="s">
        <v>602</v>
      </c>
      <c r="E438" s="20" t="s">
        <v>537</v>
      </c>
      <c r="F438" s="20" t="s">
        <v>524</v>
      </c>
      <c r="H438" t="s">
        <v>647</v>
      </c>
      <c r="I438" t="str">
        <f t="shared" si="6"/>
        <v>C06 - Usporiadanie spoločných konzultácií</v>
      </c>
    </row>
    <row r="439" spans="2:9" x14ac:dyDescent="0.25">
      <c r="B439" s="20" t="s">
        <v>139</v>
      </c>
      <c r="C439" s="21" t="s">
        <v>146</v>
      </c>
      <c r="D439" s="20" t="s">
        <v>602</v>
      </c>
      <c r="E439" s="20" t="s">
        <v>538</v>
      </c>
      <c r="F439" s="20" t="s">
        <v>524</v>
      </c>
      <c r="H439" t="s">
        <v>714</v>
      </c>
      <c r="I439" t="str">
        <f t="shared" si="6"/>
        <v>C07 - Usporiadanie spoločného školenia</v>
      </c>
    </row>
    <row r="440" spans="2:9" x14ac:dyDescent="0.25">
      <c r="B440" s="20" t="s">
        <v>139</v>
      </c>
      <c r="C440" s="21" t="s">
        <v>146</v>
      </c>
      <c r="D440" s="20" t="s">
        <v>602</v>
      </c>
      <c r="E440" s="20" t="s">
        <v>539</v>
      </c>
      <c r="F440" s="20" t="s">
        <v>524</v>
      </c>
      <c r="H440" t="s">
        <v>715</v>
      </c>
      <c r="I440" t="str">
        <f t="shared" si="6"/>
        <v>C08 - Usporiadanie spoločnej konferencie</v>
      </c>
    </row>
    <row r="441" spans="2:9" x14ac:dyDescent="0.25">
      <c r="B441" s="20" t="s">
        <v>139</v>
      </c>
      <c r="C441" s="21" t="s">
        <v>146</v>
      </c>
      <c r="D441" s="20" t="s">
        <v>602</v>
      </c>
      <c r="E441" s="20" t="s">
        <v>540</v>
      </c>
      <c r="F441" s="20" t="s">
        <v>524</v>
      </c>
      <c r="H441" t="s">
        <v>716</v>
      </c>
      <c r="I441" t="str">
        <f t="shared" si="6"/>
        <v>C09 - Spoločné propagačné aktivity</v>
      </c>
    </row>
    <row r="442" spans="2:9" x14ac:dyDescent="0.25">
      <c r="B442" s="20" t="s">
        <v>139</v>
      </c>
      <c r="C442" s="21" t="s">
        <v>146</v>
      </c>
      <c r="D442" s="20" t="s">
        <v>602</v>
      </c>
      <c r="E442" s="20" t="s">
        <v>541</v>
      </c>
      <c r="F442" s="20" t="s">
        <v>524</v>
      </c>
      <c r="H442" t="s">
        <v>717</v>
      </c>
      <c r="I442" t="str">
        <f t="shared" si="6"/>
        <v>C10 - Vyhľadávanie spoločných príležitostí a kontaktov</v>
      </c>
    </row>
    <row r="443" spans="2:9" x14ac:dyDescent="0.25">
      <c r="B443" s="20" t="s">
        <v>139</v>
      </c>
      <c r="C443" s="21" t="s">
        <v>146</v>
      </c>
      <c r="D443" s="20" t="s">
        <v>602</v>
      </c>
      <c r="E443" s="20" t="s">
        <v>542</v>
      </c>
      <c r="F443" s="20" t="s">
        <v>524</v>
      </c>
      <c r="H443" t="s">
        <v>718</v>
      </c>
      <c r="I443" t="str">
        <f t="shared" si="6"/>
        <v>C11 - Spoločná príprava projektov</v>
      </c>
    </row>
    <row r="444" spans="2:9" x14ac:dyDescent="0.25">
      <c r="B444" s="20" t="s">
        <v>139</v>
      </c>
      <c r="C444" s="21" t="s">
        <v>146</v>
      </c>
      <c r="D444" s="20" t="s">
        <v>602</v>
      </c>
      <c r="E444" s="20" t="s">
        <v>543</v>
      </c>
      <c r="F444" s="20" t="s">
        <v>524</v>
      </c>
      <c r="H444" t="s">
        <v>719</v>
      </c>
      <c r="I444" t="str">
        <f t="shared" si="6"/>
        <v>C12 - Spracovaní spoločnej databázy</v>
      </c>
    </row>
    <row r="445" spans="2:9" x14ac:dyDescent="0.25">
      <c r="B445" s="20" t="s">
        <v>139</v>
      </c>
      <c r="C445" s="21" t="s">
        <v>146</v>
      </c>
      <c r="D445" s="20" t="s">
        <v>602</v>
      </c>
      <c r="E445" s="20" t="s">
        <v>528</v>
      </c>
      <c r="F445" s="20" t="s">
        <v>524</v>
      </c>
      <c r="H445" t="s">
        <v>720</v>
      </c>
      <c r="I445" t="str">
        <f t="shared" si="6"/>
        <v>C13 - Realizácia spoločných verejných vzdelávacích aktivít</v>
      </c>
    </row>
    <row r="446" spans="2:9" x14ac:dyDescent="0.25">
      <c r="B446" s="20" t="s">
        <v>139</v>
      </c>
      <c r="C446" s="21" t="s">
        <v>146</v>
      </c>
      <c r="D446" s="20" t="s">
        <v>602</v>
      </c>
      <c r="E446" s="20" t="s">
        <v>544</v>
      </c>
      <c r="F446" s="20" t="s">
        <v>524</v>
      </c>
      <c r="H446" t="s">
        <v>723</v>
      </c>
      <c r="I446" t="str">
        <f t="shared" si="6"/>
        <v>C14 - Realizácia výmennej stáže /pobytu</v>
      </c>
    </row>
    <row r="447" spans="2:9" x14ac:dyDescent="0.25">
      <c r="B447" s="20" t="s">
        <v>139</v>
      </c>
      <c r="C447" s="21" t="s">
        <v>146</v>
      </c>
      <c r="D447" s="20" t="s">
        <v>602</v>
      </c>
      <c r="E447" s="20" t="s">
        <v>545</v>
      </c>
      <c r="F447" s="20" t="s">
        <v>524</v>
      </c>
      <c r="H447" t="s">
        <v>724</v>
      </c>
      <c r="I447" t="str">
        <f t="shared" si="6"/>
        <v>C15 - Spracovanie spoločných metodík/pracovných materiálov</v>
      </c>
    </row>
    <row r="448" spans="2:9" x14ac:dyDescent="0.25">
      <c r="B448" s="20" t="s">
        <v>139</v>
      </c>
      <c r="C448" s="21" t="s">
        <v>146</v>
      </c>
      <c r="D448" s="20" t="s">
        <v>602</v>
      </c>
      <c r="E448" s="20" t="s">
        <v>546</v>
      </c>
      <c r="F448" s="20" t="s">
        <v>524</v>
      </c>
      <c r="H448" t="s">
        <v>725</v>
      </c>
      <c r="I448" t="str">
        <f t="shared" si="6"/>
        <v>C16 - Vytvorenie spoločného riadiaceho a manažérskeho systému</v>
      </c>
    </row>
    <row r="449" spans="2:9" x14ac:dyDescent="0.25">
      <c r="B449" s="20" t="s">
        <v>139</v>
      </c>
      <c r="C449" s="21" t="s">
        <v>146</v>
      </c>
      <c r="D449" s="20" t="s">
        <v>602</v>
      </c>
      <c r="E449" s="20" t="s">
        <v>519</v>
      </c>
      <c r="F449" s="20" t="s">
        <v>524</v>
      </c>
      <c r="H449" t="s">
        <v>726</v>
      </c>
      <c r="I449" t="str">
        <f t="shared" si="6"/>
        <v>C17 - Realizácia okrúhleho stola</v>
      </c>
    </row>
    <row r="450" spans="2:9" x14ac:dyDescent="0.25">
      <c r="B450" s="20" t="s">
        <v>139</v>
      </c>
      <c r="C450" s="21" t="s">
        <v>146</v>
      </c>
      <c r="D450" s="20" t="s">
        <v>602</v>
      </c>
      <c r="E450" s="20" t="s">
        <v>529</v>
      </c>
      <c r="F450" s="20" t="s">
        <v>524</v>
      </c>
      <c r="H450" t="s">
        <v>727</v>
      </c>
      <c r="I450" t="str">
        <f t="shared" si="6"/>
        <v xml:space="preserve">C18 - Aktivita smerujúca k propagácii cezhraničnej spolupráce a spoločného územia (spoločné publikácie, internetové stránky) </v>
      </c>
    </row>
    <row r="451" spans="2:9" x14ac:dyDescent="0.25">
      <c r="B451" s="20" t="s">
        <v>139</v>
      </c>
      <c r="C451" s="21" t="s">
        <v>146</v>
      </c>
      <c r="D451" s="20" t="s">
        <v>602</v>
      </c>
      <c r="E451" s="20" t="s">
        <v>520</v>
      </c>
      <c r="F451" s="20" t="s">
        <v>524</v>
      </c>
      <c r="H451" t="s">
        <v>728</v>
      </c>
      <c r="I451" t="str">
        <f t="shared" si="6"/>
        <v>C19 - Tvorba spoločnej informačnej platformy</v>
      </c>
    </row>
    <row r="452" spans="2:9" x14ac:dyDescent="0.25">
      <c r="B452" s="20" t="s">
        <v>139</v>
      </c>
      <c r="C452" s="21" t="s">
        <v>146</v>
      </c>
      <c r="D452" s="20" t="s">
        <v>602</v>
      </c>
      <c r="E452" s="20" t="s">
        <v>263</v>
      </c>
      <c r="F452" s="20" t="s">
        <v>524</v>
      </c>
      <c r="H452" t="s">
        <v>729</v>
      </c>
      <c r="I452" t="str">
        <f t="shared" ref="I452:I481" si="7">CONCATENATE(H452," - ",E452)</f>
        <v>C20 - Tvorba kanálu/mechanizmu výmeny a zdieľania informácií a dát</v>
      </c>
    </row>
    <row r="453" spans="2:9" x14ac:dyDescent="0.25">
      <c r="B453" s="20" t="s">
        <v>139</v>
      </c>
      <c r="C453" s="21" t="s">
        <v>146</v>
      </c>
      <c r="D453" s="20" t="s">
        <v>602</v>
      </c>
      <c r="E453" s="20" t="s">
        <v>530</v>
      </c>
      <c r="F453" s="20" t="s">
        <v>524</v>
      </c>
      <c r="H453" t="s">
        <v>764</v>
      </c>
      <c r="I453" t="str">
        <f t="shared" si="7"/>
        <v>C21 - Realizácia/ prepojenie spoločných informačných systémov, databáz s cieľom zlepšenia správy a ďalšieho rozvoja prihraničnej oblasti</v>
      </c>
    </row>
    <row r="454" spans="2:9" x14ac:dyDescent="0.25">
      <c r="B454" s="20" t="s">
        <v>139</v>
      </c>
      <c r="C454" s="21" t="s">
        <v>146</v>
      </c>
      <c r="D454" s="20" t="s">
        <v>602</v>
      </c>
      <c r="E454" s="20" t="s">
        <v>547</v>
      </c>
      <c r="F454" s="20" t="s">
        <v>56</v>
      </c>
      <c r="H454" t="s">
        <v>765</v>
      </c>
      <c r="I454" t="str">
        <f t="shared" si="7"/>
        <v>C22 - Stretnutia projektového tímu</v>
      </c>
    </row>
    <row r="455" spans="2:9" x14ac:dyDescent="0.25">
      <c r="B455" s="20" t="s">
        <v>139</v>
      </c>
      <c r="C455" s="21" t="s">
        <v>146</v>
      </c>
      <c r="D455" s="20" t="s">
        <v>602</v>
      </c>
      <c r="E455" s="20" t="s">
        <v>273</v>
      </c>
      <c r="F455" s="20" t="s">
        <v>56</v>
      </c>
      <c r="H455" t="s">
        <v>766</v>
      </c>
      <c r="I455" t="str">
        <f t="shared" si="7"/>
        <v>C23 - Verejná prezentácia/ diskusia</v>
      </c>
    </row>
    <row r="456" spans="2:9" x14ac:dyDescent="0.25">
      <c r="B456" s="20" t="s">
        <v>139</v>
      </c>
      <c r="C456" s="21" t="s">
        <v>146</v>
      </c>
      <c r="D456" s="20" t="s">
        <v>602</v>
      </c>
      <c r="E456" s="20" t="s">
        <v>534</v>
      </c>
      <c r="F456" s="20" t="s">
        <v>56</v>
      </c>
      <c r="H456" t="s">
        <v>767</v>
      </c>
      <c r="I456" t="str">
        <f t="shared" si="7"/>
        <v>C24 - Obstaranie vybavenia</v>
      </c>
    </row>
    <row r="457" spans="2:9" x14ac:dyDescent="0.25">
      <c r="B457" s="20" t="s">
        <v>139</v>
      </c>
      <c r="C457" s="21" t="s">
        <v>146</v>
      </c>
      <c r="D457" s="20" t="s">
        <v>603</v>
      </c>
      <c r="E457" s="20" t="s">
        <v>384</v>
      </c>
      <c r="F457" s="20" t="s">
        <v>524</v>
      </c>
      <c r="H457" t="s">
        <v>648</v>
      </c>
      <c r="I457" t="str">
        <f t="shared" si="7"/>
        <v>D01 - Stretnutie pracovného tímu</v>
      </c>
    </row>
    <row r="458" spans="2:9" x14ac:dyDescent="0.25">
      <c r="B458" s="20" t="s">
        <v>139</v>
      </c>
      <c r="C458" s="21" t="s">
        <v>146</v>
      </c>
      <c r="D458" s="20" t="s">
        <v>603</v>
      </c>
      <c r="E458" s="20" t="s">
        <v>264</v>
      </c>
      <c r="F458" s="20" t="s">
        <v>524</v>
      </c>
      <c r="H458" t="s">
        <v>649</v>
      </c>
      <c r="I458" t="str">
        <f t="shared" si="7"/>
        <v>D02 - Definovanie spoločných tém, potrieb a problémov</v>
      </c>
    </row>
    <row r="459" spans="2:9" x14ac:dyDescent="0.25">
      <c r="B459" s="20" t="s">
        <v>139</v>
      </c>
      <c r="C459" s="21" t="s">
        <v>146</v>
      </c>
      <c r="D459" s="20" t="s">
        <v>603</v>
      </c>
      <c r="E459" s="20" t="s">
        <v>548</v>
      </c>
      <c r="F459" s="20" t="s">
        <v>524</v>
      </c>
      <c r="H459" t="s">
        <v>650</v>
      </c>
      <c r="I459" t="str">
        <f t="shared" si="7"/>
        <v>D03 - Spracovanie spoločného plánu rozvoja spolupráce v oblasti verejnej správy a celospoločensky prínosných oblastiach</v>
      </c>
    </row>
    <row r="460" spans="2:9" x14ac:dyDescent="0.25">
      <c r="B460" s="20" t="s">
        <v>139</v>
      </c>
      <c r="C460" s="21" t="s">
        <v>146</v>
      </c>
      <c r="D460" s="20" t="s">
        <v>603</v>
      </c>
      <c r="E460" s="20" t="s">
        <v>549</v>
      </c>
      <c r="F460" s="20" t="s">
        <v>524</v>
      </c>
      <c r="H460" t="s">
        <v>651</v>
      </c>
      <c r="I460" t="str">
        <f t="shared" si="7"/>
        <v>D04 - Realizácia okrúhleho stola v oblasti verejnej správy a celospoločensky prínosných oblastiach</v>
      </c>
    </row>
    <row r="461" spans="2:9" x14ac:dyDescent="0.25">
      <c r="B461" s="20" t="s">
        <v>139</v>
      </c>
      <c r="C461" s="21" t="s">
        <v>146</v>
      </c>
      <c r="D461" s="20" t="s">
        <v>603</v>
      </c>
      <c r="E461" s="20" t="s">
        <v>550</v>
      </c>
      <c r="F461" s="20" t="s">
        <v>524</v>
      </c>
      <c r="H461" t="s">
        <v>652</v>
      </c>
      <c r="I461" t="str">
        <f t="shared" si="7"/>
        <v>D05 - Aktivita spoločného plánovania/optimalizácie v oblasti verejnej správy a celospoločensky prínosných oblastiach</v>
      </c>
    </row>
    <row r="462" spans="2:9" x14ac:dyDescent="0.25">
      <c r="B462" s="20" t="s">
        <v>139</v>
      </c>
      <c r="C462" s="21" t="s">
        <v>146</v>
      </c>
      <c r="D462" s="20" t="s">
        <v>603</v>
      </c>
      <c r="E462" s="20" t="s">
        <v>551</v>
      </c>
      <c r="F462" s="20" t="s">
        <v>524</v>
      </c>
      <c r="H462" t="s">
        <v>653</v>
      </c>
      <c r="I462" t="str">
        <f t="shared" si="7"/>
        <v>D06 - Vytvorenie spoločnej siete</v>
      </c>
    </row>
    <row r="463" spans="2:9" x14ac:dyDescent="0.25">
      <c r="B463" s="20" t="s">
        <v>139</v>
      </c>
      <c r="C463" s="21" t="s">
        <v>146</v>
      </c>
      <c r="D463" s="20" t="s">
        <v>603</v>
      </c>
      <c r="E463" s="20" t="s">
        <v>552</v>
      </c>
      <c r="F463" s="20" t="s">
        <v>524</v>
      </c>
      <c r="H463" t="s">
        <v>654</v>
      </c>
      <c r="I463" t="str">
        <f t="shared" si="7"/>
        <v>D07 - Realizácia spoločnej konferencie v oblasti verejnej správy a celospoločensky prínosných oblastiach</v>
      </c>
    </row>
    <row r="464" spans="2:9" x14ac:dyDescent="0.25">
      <c r="B464" s="20" t="s">
        <v>139</v>
      </c>
      <c r="C464" s="21" t="s">
        <v>146</v>
      </c>
      <c r="D464" s="20" t="s">
        <v>603</v>
      </c>
      <c r="E464" s="20" t="s">
        <v>553</v>
      </c>
      <c r="F464" s="20" t="s">
        <v>524</v>
      </c>
      <c r="H464" t="s">
        <v>655</v>
      </c>
      <c r="I464" t="str">
        <f t="shared" si="7"/>
        <v>D08 - Spoločná kooperačná aktivita na výmenu skúseností a prenosu know –how medzi partnermi projektu</v>
      </c>
    </row>
    <row r="465" spans="2:9" x14ac:dyDescent="0.25">
      <c r="B465" s="20" t="s">
        <v>139</v>
      </c>
      <c r="C465" s="21" t="s">
        <v>146</v>
      </c>
      <c r="D465" s="20" t="s">
        <v>603</v>
      </c>
      <c r="E465" s="20" t="s">
        <v>554</v>
      </c>
      <c r="F465" s="20" t="s">
        <v>524</v>
      </c>
      <c r="H465" t="s">
        <v>656</v>
      </c>
      <c r="I465" t="str">
        <f t="shared" si="7"/>
        <v>D09 - Spoločná výmenná aktivita medzi partnermi projektu (realizácia záujmových aktivít, vzájomné poznanie, osveta, mimoškolské vzdelávanie, vzájomné návštevy)</v>
      </c>
    </row>
    <row r="466" spans="2:9" x14ac:dyDescent="0.25">
      <c r="B466" s="20" t="s">
        <v>139</v>
      </c>
      <c r="C466" s="21" t="s">
        <v>146</v>
      </c>
      <c r="D466" s="20" t="s">
        <v>603</v>
      </c>
      <c r="E466" s="20" t="s">
        <v>555</v>
      </c>
      <c r="F466" s="20" t="s">
        <v>524</v>
      </c>
      <c r="H466" t="s">
        <v>657</v>
      </c>
      <c r="I466" t="str">
        <f t="shared" si="7"/>
        <v>D10 - Spoločný vzdelávací program/seminár pre pracovníkov v oblasti verejnej správy a celospoločensky prínosných oblastiach</v>
      </c>
    </row>
    <row r="467" spans="2:9" x14ac:dyDescent="0.25">
      <c r="B467" s="20" t="s">
        <v>139</v>
      </c>
      <c r="C467" s="21" t="s">
        <v>146</v>
      </c>
      <c r="D467" s="20" t="s">
        <v>603</v>
      </c>
      <c r="E467" s="20" t="s">
        <v>556</v>
      </c>
      <c r="F467" s="20" t="s">
        <v>524</v>
      </c>
      <c r="H467" t="s">
        <v>658</v>
      </c>
      <c r="I467" t="str">
        <f t="shared" si="7"/>
        <v>D11 - Vytváranie spoločnej databázy</v>
      </c>
    </row>
    <row r="468" spans="2:9" x14ac:dyDescent="0.25">
      <c r="B468" s="20" t="s">
        <v>139</v>
      </c>
      <c r="C468" s="21" t="s">
        <v>146</v>
      </c>
      <c r="D468" s="20" t="s">
        <v>603</v>
      </c>
      <c r="E468" s="20" t="s">
        <v>557</v>
      </c>
      <c r="F468" s="20" t="s">
        <v>524</v>
      </c>
      <c r="H468" t="s">
        <v>659</v>
      </c>
      <c r="I468" t="str">
        <f t="shared" si="7"/>
        <v>D12 - Vytvorenie spoločného riadiaceho/  manažérskeho systému</v>
      </c>
    </row>
    <row r="469" spans="2:9" x14ac:dyDescent="0.25">
      <c r="B469" s="20" t="s">
        <v>139</v>
      </c>
      <c r="C469" s="21" t="s">
        <v>146</v>
      </c>
      <c r="D469" s="20" t="s">
        <v>603</v>
      </c>
      <c r="E469" s="20" t="s">
        <v>558</v>
      </c>
      <c r="F469" s="20" t="s">
        <v>524</v>
      </c>
      <c r="H469" t="s">
        <v>660</v>
      </c>
      <c r="I469" t="str">
        <f t="shared" si="7"/>
        <v xml:space="preserve">D13 - Usporiadanie spoločnej verejnej aktivity v kultúrno-rekreačnej/ športovej oblasti </v>
      </c>
    </row>
    <row r="470" spans="2:9" x14ac:dyDescent="0.25">
      <c r="B470" s="20" t="s">
        <v>139</v>
      </c>
      <c r="C470" s="21" t="s">
        <v>146</v>
      </c>
      <c r="D470" s="20" t="s">
        <v>603</v>
      </c>
      <c r="E470" s="20" t="s">
        <v>527</v>
      </c>
      <c r="F470" s="20" t="s">
        <v>524</v>
      </c>
      <c r="H470" t="s">
        <v>661</v>
      </c>
      <c r="I470" t="str">
        <f t="shared" si="7"/>
        <v>D14 - Usporiadanie spoločnej spoločenskej aktivity podporujúcej identitu a tradície</v>
      </c>
    </row>
    <row r="471" spans="2:9" x14ac:dyDescent="0.25">
      <c r="B471" s="20" t="s">
        <v>139</v>
      </c>
      <c r="C471" s="21" t="s">
        <v>146</v>
      </c>
      <c r="D471" s="20" t="s">
        <v>603</v>
      </c>
      <c r="E471" s="20" t="s">
        <v>529</v>
      </c>
      <c r="F471" s="20" t="s">
        <v>524</v>
      </c>
      <c r="H471" t="s">
        <v>662</v>
      </c>
      <c r="I471" t="str">
        <f t="shared" si="7"/>
        <v xml:space="preserve">D15 - Aktivita smerujúca k propagácii cezhraničnej spolupráce a spoločného územia (spoločné publikácie, internetové stránky) </v>
      </c>
    </row>
    <row r="472" spans="2:9" x14ac:dyDescent="0.25">
      <c r="B472" s="20" t="s">
        <v>139</v>
      </c>
      <c r="C472" s="21" t="s">
        <v>146</v>
      </c>
      <c r="D472" s="20" t="s">
        <v>603</v>
      </c>
      <c r="E472" s="20" t="s">
        <v>520</v>
      </c>
      <c r="F472" s="20" t="s">
        <v>524</v>
      </c>
      <c r="H472" t="s">
        <v>663</v>
      </c>
      <c r="I472" t="str">
        <f t="shared" si="7"/>
        <v>D16 - Tvorba spoločnej informačnej platformy</v>
      </c>
    </row>
    <row r="473" spans="2:9" x14ac:dyDescent="0.25">
      <c r="B473" s="20" t="s">
        <v>139</v>
      </c>
      <c r="C473" s="21" t="s">
        <v>146</v>
      </c>
      <c r="D473" s="20" t="s">
        <v>603</v>
      </c>
      <c r="E473" s="20" t="s">
        <v>530</v>
      </c>
      <c r="F473" s="20" t="s">
        <v>524</v>
      </c>
      <c r="H473" t="s">
        <v>664</v>
      </c>
      <c r="I473" t="str">
        <f t="shared" si="7"/>
        <v>D17 - Realizácia/ prepojenie spoločných informačných systémov, databáz s cieľom zlepšenia správy a ďalšieho rozvoja prihraničnej oblasti</v>
      </c>
    </row>
    <row r="474" spans="2:9" x14ac:dyDescent="0.25">
      <c r="B474" s="20" t="s">
        <v>139</v>
      </c>
      <c r="C474" s="21" t="s">
        <v>146</v>
      </c>
      <c r="D474" s="20" t="s">
        <v>603</v>
      </c>
      <c r="E474" s="20" t="s">
        <v>559</v>
      </c>
      <c r="F474" s="20" t="s">
        <v>56</v>
      </c>
      <c r="H474" t="s">
        <v>665</v>
      </c>
      <c r="I474" t="str">
        <f t="shared" si="7"/>
        <v>D18 - Vytvorenie stálej pracovnej skupiny/ tímu v oblasti verejnej správy a celospoločensky prínosných oblastiach</v>
      </c>
    </row>
    <row r="475" spans="2:9" x14ac:dyDescent="0.25">
      <c r="B475" s="20" t="s">
        <v>139</v>
      </c>
      <c r="C475" s="21" t="s">
        <v>146</v>
      </c>
      <c r="D475" s="20" t="s">
        <v>603</v>
      </c>
      <c r="E475" s="20" t="s">
        <v>560</v>
      </c>
      <c r="F475" s="20" t="s">
        <v>56</v>
      </c>
      <c r="H475" t="s">
        <v>666</v>
      </c>
      <c r="I475" t="str">
        <f t="shared" si="7"/>
        <v>D19 - Aktivity na podporu činnosti stálej pracovnej skupiny/tímu v oblasti verejnej správy a celospoločensky prínosných oblastiach</v>
      </c>
    </row>
    <row r="476" spans="2:9" x14ac:dyDescent="0.25">
      <c r="B476" s="20" t="s">
        <v>139</v>
      </c>
      <c r="C476" s="21" t="s">
        <v>146</v>
      </c>
      <c r="D476" s="20" t="s">
        <v>603</v>
      </c>
      <c r="E476" s="20" t="s">
        <v>561</v>
      </c>
      <c r="F476" s="20" t="s">
        <v>56</v>
      </c>
      <c r="H476" t="s">
        <v>667</v>
      </c>
      <c r="I476" t="str">
        <f t="shared" si="7"/>
        <v>D20 - Realizácia diskusného panelu  v oblasti verejnej správy a celospoločensky prínosných oblastiach</v>
      </c>
    </row>
    <row r="477" spans="2:9" x14ac:dyDescent="0.25">
      <c r="B477" s="20" t="s">
        <v>139</v>
      </c>
      <c r="C477" s="21" t="s">
        <v>146</v>
      </c>
      <c r="D477" s="20" t="s">
        <v>603</v>
      </c>
      <c r="E477" s="20" t="s">
        <v>562</v>
      </c>
      <c r="F477" s="20" t="s">
        <v>56</v>
      </c>
      <c r="H477" t="s">
        <v>768</v>
      </c>
      <c r="I477" t="str">
        <f t="shared" si="7"/>
        <v>D21 - Zavádzanie nových riešení a prístupov pri verejnej správe a v celospoločensky prínosných oblastiach</v>
      </c>
    </row>
    <row r="478" spans="2:9" x14ac:dyDescent="0.25">
      <c r="B478" s="20" t="s">
        <v>139</v>
      </c>
      <c r="C478" s="21" t="s">
        <v>146</v>
      </c>
      <c r="D478" s="20" t="s">
        <v>603</v>
      </c>
      <c r="E478" s="20" t="s">
        <v>563</v>
      </c>
      <c r="F478" s="20" t="s">
        <v>56</v>
      </c>
      <c r="H478" t="s">
        <v>769</v>
      </c>
      <c r="I478" t="str">
        <f t="shared" si="7"/>
        <v>D22 - Výmenná stáž pracovníkov v oblasti verejnej správy a celospoločensky prínosných oblastiach</v>
      </c>
    </row>
    <row r="479" spans="2:9" x14ac:dyDescent="0.25">
      <c r="B479" s="20" t="s">
        <v>139</v>
      </c>
      <c r="C479" s="21" t="s">
        <v>146</v>
      </c>
      <c r="D479" s="20" t="s">
        <v>603</v>
      </c>
      <c r="E479" s="20" t="s">
        <v>263</v>
      </c>
      <c r="F479" s="20" t="s">
        <v>56</v>
      </c>
      <c r="H479" t="s">
        <v>770</v>
      </c>
      <c r="I479" t="str">
        <f t="shared" si="7"/>
        <v>D23 - Tvorba kanálu/mechanizmu výmeny a zdieľania informácií a dát</v>
      </c>
    </row>
    <row r="480" spans="2:9" x14ac:dyDescent="0.25">
      <c r="B480" s="20" t="s">
        <v>139</v>
      </c>
      <c r="C480" s="21" t="s">
        <v>146</v>
      </c>
      <c r="D480" s="20" t="s">
        <v>603</v>
      </c>
      <c r="E480" s="20" t="s">
        <v>274</v>
      </c>
      <c r="F480" s="20" t="s">
        <v>56</v>
      </c>
      <c r="H480" t="s">
        <v>771</v>
      </c>
      <c r="I480" t="str">
        <f t="shared" si="7"/>
        <v xml:space="preserve">D24 - Prezentačné a propagačné aktivity vo vzťahu k realizovanému projektu </v>
      </c>
    </row>
    <row r="481" spans="2:9" x14ac:dyDescent="0.25">
      <c r="B481" s="20" t="s">
        <v>139</v>
      </c>
      <c r="C481" s="21" t="s">
        <v>146</v>
      </c>
      <c r="D481" s="20" t="s">
        <v>603</v>
      </c>
      <c r="E481" s="20" t="s">
        <v>534</v>
      </c>
      <c r="F481" s="20" t="s">
        <v>56</v>
      </c>
      <c r="H481" t="s">
        <v>772</v>
      </c>
      <c r="I481" t="str">
        <f t="shared" si="7"/>
        <v>D25 - Obstaranie vybavenia</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Pracovné hárky</vt:lpstr>
      </vt:variant>
      <vt:variant>
        <vt:i4>4</vt:i4>
      </vt:variant>
      <vt:variant>
        <vt:lpstr>Pomenované rozsahy</vt:lpstr>
      </vt:variant>
      <vt:variant>
        <vt:i4>1</vt:i4>
      </vt:variant>
    </vt:vector>
  </HeadingPairs>
  <TitlesOfParts>
    <vt:vector size="5" baseType="lpstr">
      <vt:lpstr>Žiadosť o NFP</vt:lpstr>
      <vt:lpstr>Číselníky</vt:lpstr>
      <vt:lpstr>Čiselník2</vt:lpstr>
      <vt:lpstr>Hárok1 (2)</vt:lpstr>
      <vt:lpstr>'Žiadosť o NFP'!Oblasť_tlače</vt:lpstr>
    </vt:vector>
  </TitlesOfParts>
  <Company>MPRR SR</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Karovič Branislav</dc:creator>
  <cp:lastModifiedBy>Karovič Branislav</cp:lastModifiedBy>
  <cp:lastPrinted>2016-05-18T06:50:57Z</cp:lastPrinted>
  <dcterms:created xsi:type="dcterms:W3CDTF">2016-05-11T08:08:30Z</dcterms:created>
  <dcterms:modified xsi:type="dcterms:W3CDTF">2016-06-24T11:58:06Z</dcterms:modified>
</cp:coreProperties>
</file>